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Rosini\Documents\EJERCICIO 2024\NOTAS A LOS ESTADOS FINANCIEROS\"/>
    </mc:Choice>
  </mc:AlternateContent>
  <xr:revisionPtr revIDLastSave="0" documentId="13_ncr:1_{4BE3198C-2B08-489A-8C6D-F4482E62638E}" xr6:coauthVersionLast="45" xr6:coauthVersionMax="45" xr10:uidLastSave="{00000000-0000-0000-0000-000000000000}"/>
  <bookViews>
    <workbookView xWindow="-120" yWindow="-120" windowWidth="29040" windowHeight="15720" activeTab="1" xr2:uid="{00000000-000D-0000-FFFF-FFFF00000000}"/>
  </bookViews>
  <sheets>
    <sheet name="Gráfico1" sheetId="3" r:id="rId1"/>
    <sheet name="Plantilla Notas" sheetId="1" r:id="rId2"/>
    <sheet name="Formulario Notas" sheetId="2" r:id="rId3"/>
  </sheets>
  <definedNames>
    <definedName name="_xlnm.Print_Area" localSheetId="1">'Plantilla Notas'!$A$1:$P$1056</definedName>
  </definedNames>
  <calcPr calcId="191029"/>
</workbook>
</file>

<file path=xl/calcChain.xml><?xml version="1.0" encoding="utf-8"?>
<calcChain xmlns="http://schemas.openxmlformats.org/spreadsheetml/2006/main">
  <c r="L772" i="1" l="1"/>
  <c r="L720" i="1"/>
  <c r="K534" i="1"/>
  <c r="M570" i="1" l="1"/>
  <c r="M547" i="1"/>
  <c r="H527" i="1"/>
  <c r="J941" i="1" l="1"/>
  <c r="N889" i="1"/>
  <c r="M540" i="1" l="1"/>
  <c r="N888" i="1" l="1"/>
  <c r="N886" i="1"/>
  <c r="N885" i="1"/>
  <c r="K313" i="1"/>
  <c r="K312" i="1"/>
  <c r="L251" i="1"/>
  <c r="J251" i="1"/>
  <c r="H251" i="1"/>
  <c r="E251" i="1"/>
  <c r="M555" i="1" l="1"/>
  <c r="J916" i="1" l="1"/>
  <c r="J507" i="1"/>
  <c r="L1004" i="1" l="1"/>
  <c r="J978" i="1"/>
  <c r="J967" i="1"/>
  <c r="M941" i="1"/>
  <c r="M924" i="1"/>
  <c r="M934" i="1" s="1"/>
  <c r="J924" i="1"/>
  <c r="J934" i="1" s="1"/>
  <c r="N881" i="1"/>
  <c r="N879" i="1"/>
  <c r="N878" i="1"/>
  <c r="N874" i="1"/>
  <c r="N872" i="1"/>
  <c r="N871" i="1"/>
  <c r="P867" i="1"/>
  <c r="P874" i="1" s="1"/>
  <c r="P881" i="1" s="1"/>
  <c r="P888" i="1" s="1"/>
  <c r="N867" i="1"/>
  <c r="N865" i="1"/>
  <c r="N864" i="1"/>
  <c r="L855" i="1"/>
  <c r="M806" i="1"/>
  <c r="F796" i="1"/>
  <c r="L783" i="1" s="1"/>
  <c r="L784" i="1" s="1"/>
  <c r="P865" i="1" l="1"/>
  <c r="P868" i="1" s="1"/>
  <c r="M702" i="1"/>
  <c r="L690" i="1"/>
  <c r="I690" i="1"/>
  <c r="P872" i="1" l="1"/>
  <c r="P875" i="1" s="1"/>
  <c r="M674" i="1"/>
  <c r="J674" i="1"/>
  <c r="M667" i="1"/>
  <c r="J667" i="1"/>
  <c r="M650" i="1"/>
  <c r="J650" i="1"/>
  <c r="M644" i="1"/>
  <c r="J644" i="1"/>
  <c r="M638" i="1"/>
  <c r="J638" i="1"/>
  <c r="M628" i="1"/>
  <c r="J628" i="1"/>
  <c r="M620" i="1"/>
  <c r="J620" i="1"/>
  <c r="M613" i="1"/>
  <c r="J613" i="1"/>
  <c r="N601" i="1"/>
  <c r="K601" i="1"/>
  <c r="K527" i="1"/>
  <c r="L516" i="1"/>
  <c r="I516" i="1"/>
  <c r="K478" i="1"/>
  <c r="M462" i="1"/>
  <c r="J462" i="1"/>
  <c r="M445" i="1"/>
  <c r="M439" i="1"/>
  <c r="M433" i="1"/>
  <c r="M427" i="1"/>
  <c r="M421" i="1"/>
  <c r="M415" i="1"/>
  <c r="L398" i="1"/>
  <c r="L397" i="1"/>
  <c r="L396" i="1"/>
  <c r="K393" i="1"/>
  <c r="N391" i="1" s="1"/>
  <c r="M308" i="1"/>
  <c r="L243" i="1"/>
  <c r="J243" i="1"/>
  <c r="H243" i="1"/>
  <c r="E243" i="1"/>
  <c r="L235" i="1"/>
  <c r="J235" i="1"/>
  <c r="H235" i="1"/>
  <c r="E235" i="1"/>
  <c r="L227" i="1"/>
  <c r="J227" i="1"/>
  <c r="H227" i="1"/>
  <c r="E227" i="1"/>
  <c r="N226" i="1"/>
  <c r="N234" i="1" s="1"/>
  <c r="N242" i="1" s="1"/>
  <c r="N250" i="1" s="1"/>
  <c r="N225" i="1"/>
  <c r="N233" i="1" s="1"/>
  <c r="N241" i="1" s="1"/>
  <c r="N249" i="1" s="1"/>
  <c r="N224" i="1"/>
  <c r="N232" i="1" s="1"/>
  <c r="N240" i="1" s="1"/>
  <c r="N248" i="1" s="1"/>
  <c r="N223" i="1"/>
  <c r="N231" i="1" s="1"/>
  <c r="N239" i="1" s="1"/>
  <c r="N247" i="1" s="1"/>
  <c r="N222" i="1"/>
  <c r="N230" i="1" s="1"/>
  <c r="P879" i="1" l="1"/>
  <c r="L399" i="1"/>
  <c r="N384" i="1"/>
  <c r="N378" i="1"/>
  <c r="N376" i="1"/>
  <c r="N377" i="1"/>
  <c r="N385" i="1"/>
  <c r="N386" i="1"/>
  <c r="N392" i="1"/>
  <c r="N393" i="1"/>
  <c r="N379" i="1"/>
  <c r="N387" i="1"/>
  <c r="N372" i="1"/>
  <c r="N380" i="1"/>
  <c r="N388" i="1"/>
  <c r="N373" i="1"/>
  <c r="N381" i="1"/>
  <c r="N389" i="1"/>
  <c r="N374" i="1"/>
  <c r="N382" i="1"/>
  <c r="N390" i="1"/>
  <c r="N375" i="1"/>
  <c r="N383" i="1"/>
  <c r="N235" i="1"/>
  <c r="N238" i="1"/>
  <c r="N227" i="1"/>
  <c r="P882" i="1" l="1"/>
  <c r="P886" i="1"/>
  <c r="P890" i="1" s="1"/>
  <c r="N243" i="1"/>
  <c r="N246" i="1"/>
  <c r="N251" i="1" s="1"/>
  <c r="N406" i="1"/>
  <c r="N405" i="1"/>
  <c r="N403" i="1"/>
  <c r="N402" i="1"/>
  <c r="N404" i="1"/>
  <c r="N407" i="1"/>
  <c r="M910" i="1" l="1"/>
  <c r="J910" i="1"/>
  <c r="M507" i="1"/>
  <c r="M367" i="1"/>
  <c r="M352" i="1"/>
  <c r="M319" i="1"/>
  <c r="M300" i="1"/>
  <c r="N311" i="1" l="1"/>
  <c r="L1022" i="1"/>
  <c r="M342" i="1" l="1"/>
  <c r="M340" i="1"/>
  <c r="M338" i="1"/>
  <c r="M336" i="1"/>
  <c r="M334" i="1"/>
  <c r="M332" i="1"/>
  <c r="M329" i="1"/>
  <c r="M327" i="1"/>
  <c r="M343" i="1" l="1"/>
</calcChain>
</file>

<file path=xl/sharedStrings.xml><?xml version="1.0" encoding="utf-8"?>
<sst xmlns="http://schemas.openxmlformats.org/spreadsheetml/2006/main" count="1124" uniqueCount="788">
  <si>
    <t>Activo</t>
  </si>
  <si>
    <t>Ingresos de Gestión</t>
  </si>
  <si>
    <t xml:space="preserve">Avales y garantías </t>
  </si>
  <si>
    <t>Juicios</t>
  </si>
  <si>
    <t>Bienes concesionados o en comodato</t>
  </si>
  <si>
    <t xml:space="preserve">Cuentas de ingresos </t>
  </si>
  <si>
    <t>Cuentas de egresos</t>
  </si>
  <si>
    <t>Notas de gestión administrativa.</t>
  </si>
  <si>
    <t>NOTAS AL ESTADO DE SITUACIÓN FINANCIERA</t>
  </si>
  <si>
    <t>Efectivo y Equivalentes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</si>
  <si>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</si>
  <si>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</si>
  <si>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</si>
  <si>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</si>
  <si>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</si>
  <si>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</si>
  <si>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</si>
  <si>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</si>
  <si>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</si>
  <si>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</si>
  <si>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Las cuentas que se manejan para efectos de estas Notas son las siguientes:</t>
  </si>
  <si>
    <t>Valores</t>
  </si>
  <si>
    <t xml:space="preserve">Emisión de obligaciones </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</si>
  <si>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</si>
  <si>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</si>
  <si>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</si>
  <si>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</si>
  <si>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</si>
  <si>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</si>
  <si>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</si>
  <si>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rPr>
        <sz val="9"/>
        <rFont val="Arial"/>
        <family val="2"/>
      </rPr>
      <t>Incremento en inversiones producido por revaluación</t>
    </r>
  </si>
  <si>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</si>
  <si>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</si>
  <si>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</si>
  <si>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</si>
  <si>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</si>
  <si>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</si>
  <si>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</si>
  <si>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</si>
  <si>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</si>
  <si>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</si>
  <si>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De la cuenta Almacén se informará acerca del método de valuación, así como la conveniencia de su aplicación. Adicionalmente, se revelará el impacto en la información financiera por cambios en el método.</t>
  </si>
  <si>
    <t>Se informará de manera agrupada por cuenta, los rubros de activos intangibles y diferidos, su monto y naturaleza, amortización del ejercicio, amortización acumulada, tasa y método aplicados.</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</si>
  <si>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</si>
  <si>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</si>
  <si>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2.</t>
  </si>
  <si>
    <t>1.</t>
  </si>
  <si>
    <t>3.</t>
  </si>
  <si>
    <t>11.</t>
  </si>
  <si>
    <t>10.</t>
  </si>
  <si>
    <t>9.</t>
  </si>
  <si>
    <t>8.</t>
  </si>
  <si>
    <t>7.</t>
  </si>
  <si>
    <t>6.</t>
  </si>
  <si>
    <t>5.</t>
  </si>
  <si>
    <t>4.</t>
  </si>
  <si>
    <t xml:space="preserve">2.     </t>
  </si>
  <si>
    <t>Panorama Económico y Financiero</t>
  </si>
  <si>
    <t>Autorización e Historia</t>
  </si>
  <si>
    <t>Principales cambios en su estructura.</t>
  </si>
  <si>
    <t>Organización y Objeto Social</t>
  </si>
  <si>
    <t>Objeto social.</t>
  </si>
  <si>
    <t>Principal actividad.</t>
  </si>
  <si>
    <t>Ejercicio fiscal.</t>
  </si>
  <si>
    <t>Régimen jurídico.</t>
  </si>
  <si>
    <t>Consideraciones fiscales del ente: revelar el tipo de contribuciones que esté obligado a pagar o retener.</t>
  </si>
  <si>
    <t>Estructura organizacional básica.</t>
  </si>
  <si>
    <t>Bases de Preparación de los Estados Financieros</t>
  </si>
  <si>
    <t>Si se ha observado la normatividad emitida por el CONAC y las disposiciones legales aplicables.</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</si>
  <si>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</si>
  <si>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Políticas de Contabilidad Significativas</t>
  </si>
  <si>
    <t>Actualización: se informará del método utilizado para la actualización del valor de los activos, pasivos y Hacienda Pública/Patrimonio y las razones de dicha elección. Así como informar de la desconexión o reconexión inflacionaria.</t>
  </si>
  <si>
    <t>Método de valuación de la inversión en acciones de Compañías subsidiarias no consolidadas y asociadas.</t>
  </si>
  <si>
    <t>Sistema y método de valuación de inventarios y costo de lo vendido.</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</si>
  <si>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</si>
  <si>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</si>
  <si>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</si>
  <si>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Cambios en políticas contables y corrección de errores junto con la revelación de los efectos que se tendrá en la información financiera del ente público, ya sea retrospectivos o prospectivos.</t>
  </si>
  <si>
    <t>Reclasificaciones: se deben revelar todos aquellos movimientos entre cuentas por efectos de cambios en los tipos de operaciones.</t>
  </si>
  <si>
    <t>Depuración y cancelación de saldos.</t>
  </si>
  <si>
    <t>Posición en Moneda Extranjera y Protección por Riesgo Cambiario</t>
  </si>
  <si>
    <t>Activos en moneda extranjera.</t>
  </si>
  <si>
    <t>Pasivos en moneda extranjera.</t>
  </si>
  <si>
    <t>Posición en moneda extranjera.</t>
  </si>
  <si>
    <t>Tipo de cambio.</t>
  </si>
  <si>
    <t>Equivalente en moneda nacional.</t>
  </si>
  <si>
    <t>Reporte Analítico del Activo</t>
  </si>
  <si>
    <t>Importe de los gastos capitalizados en el ejercicio, tanto financieros como de investigación y desarrollo.</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</si>
  <si>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</si>
  <si>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</si>
  <si>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</si>
  <si>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</si>
  <si>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</si>
  <si>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Inversiones en empresas de participación mayoritaria.</t>
  </si>
  <si>
    <t>Inversiones en empresas de participación minoritaria.</t>
  </si>
  <si>
    <t>Fideicomisos, Mandatos y Análogos</t>
  </si>
  <si>
    <t>Reporte de la Recaudación</t>
  </si>
  <si>
    <t>Información sobre la Deuda y el Reporte Analítico de la Deuda</t>
  </si>
  <si>
    <t xml:space="preserve">12. </t>
  </si>
  <si>
    <t>Calificaciones otorgadas</t>
  </si>
  <si>
    <t>Proceso de Mejora</t>
  </si>
  <si>
    <t>Información por Segmentos</t>
  </si>
  <si>
    <t xml:space="preserve">15.   </t>
  </si>
  <si>
    <t>Eventos Posteriores al Cierre</t>
  </si>
  <si>
    <t xml:space="preserve">16.   </t>
  </si>
  <si>
    <t>Partes Relacionadas</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</si>
  <si>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</si>
  <si>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</si>
  <si>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</si>
  <si>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</si>
  <si>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</si>
  <si>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</si>
  <si>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</si>
  <si>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</si>
  <si>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</si>
  <si>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</si>
  <si>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</si>
  <si>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</si>
  <si>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</si>
  <si>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</si>
  <si>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</si>
  <si>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</si>
  <si>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</si>
  <si>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</si>
  <si>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Deudores Diversos por Cobrar a Corto Plazo</t>
  </si>
  <si>
    <t xml:space="preserve">Representan el monto de los fondos con afectación específica que deben financiar determinados gastos o actividades. </t>
  </si>
  <si>
    <t>Bienes Inmuebles, Infraestructura y Construcciones en Proceso</t>
  </si>
  <si>
    <t>Activo Diferido</t>
  </si>
  <si>
    <t>Pasivo</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</si>
  <si>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</si>
  <si>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</si>
  <si>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</si>
  <si>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</si>
  <si>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</si>
  <si>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</si>
  <si>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</si>
  <si>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</si>
  <si>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</si>
  <si>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</si>
  <si>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</si>
  <si>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</si>
  <si>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</si>
  <si>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</si>
  <si>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</si>
  <si>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</si>
  <si>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</si>
  <si>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</si>
  <si>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</si>
  <si>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</si>
  <si>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</si>
  <si>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</si>
  <si>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</si>
  <si>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</si>
  <si>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</si>
  <si>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</si>
  <si>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</si>
  <si>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</si>
  <si>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</si>
  <si>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</si>
  <si>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</si>
  <si>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</si>
  <si>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</si>
  <si>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</si>
  <si>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</si>
  <si>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</si>
  <si>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</si>
  <si>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</si>
  <si>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</si>
  <si>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</si>
  <si>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</si>
  <si>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</si>
  <si>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</si>
  <si>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</si>
  <si>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</si>
  <si>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</si>
  <si>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</si>
  <si>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</si>
  <si>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</si>
  <si>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</si>
  <si>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</si>
  <si>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</si>
  <si>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</si>
  <si>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</si>
  <si>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</si>
  <si>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</si>
  <si>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</si>
  <si>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</si>
  <si>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     Presentar los últimos estados financieros con la normatividad anteriormente utilizada con las nuevas políticas para fines de comparación en la transición  a la base devengado.</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</si>
  <si>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</si>
  <si>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</si>
  <si>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FORMULARIO</t>
  </si>
  <si>
    <t>NOTAS A LOS ESTADOS FINANCIEROS SAACG.NET</t>
  </si>
  <si>
    <t>Descripción:</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</si>
  <si>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</si>
  <si>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</si>
  <si>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</si>
  <si>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</si>
  <si>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</si>
  <si>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</si>
  <si>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</si>
  <si>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</si>
  <si>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</si>
  <si>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</si>
  <si>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</si>
  <si>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</si>
  <si>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</si>
  <si>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</si>
  <si>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</si>
  <si>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</si>
  <si>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</si>
  <si>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</si>
  <si>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</si>
  <si>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</si>
  <si>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</si>
  <si>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</si>
  <si>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</si>
  <si>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</si>
  <si>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</si>
  <si>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</si>
  <si>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</si>
  <si>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</si>
  <si>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</si>
  <si>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</si>
  <si>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</si>
  <si>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</si>
  <si>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</si>
  <si>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</si>
  <si>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 xml:space="preserve">Flujos de Efectivo Netos de las  Actividades de Operación </t>
  </si>
  <si>
    <t>Resultado del Ejercicio Ahorro /Desahorro</t>
  </si>
  <si>
    <t>Nota:</t>
  </si>
  <si>
    <t xml:space="preserve">INDETEC </t>
  </si>
  <si>
    <t>Efectivo</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</si>
  <si>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</si>
  <si>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</si>
  <si>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</si>
  <si>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Notas de desglose, y</t>
  </si>
  <si>
    <t>Notas de memoria (cuentas de orden).</t>
  </si>
  <si>
    <t>a) NOTAS DE GESTIÓN ADMINISTRATIVA</t>
  </si>
  <si>
    <t>Fecha de creación del ente público.</t>
  </si>
  <si>
    <t xml:space="preserve">Se informará sobre las principales condiciones económico-financieras bajo las cuales el ente público estuvo operando; y las cuales influyeron en la toma de decisiones de la administración; tanto a nivel local como federal.
</t>
  </si>
  <si>
    <t xml:space="preserve">Fideicomisos de los cuales es fideicomitente o fideicomisario, y contratos análogos, incluyendo mandatos de los cuales es parte.
</t>
  </si>
  <si>
    <t>Postulados básicos de Contabilidad Gubernamental (PBCG).</t>
  </si>
  <si>
    <t>Normatividad supletoria. En caso de emplear varios grupos de normatividades (normatividades supletorias), deberá realizar la justificación razonable correspondiente, su alineación con los PBCG y a las características cualitativas asociadas descritas en el Marco Conceptual de Contabilidad Gubernamental (MCCG) y sus modificaciones.</t>
  </si>
  <si>
    <t>Para las entidades que por primera vez estén implementando la base de devengado de acuerdo a la Ley de Contabilidad, deberán:</t>
  </si>
  <si>
    <t>Informar sobre la realización de operaciones en el extranjero y de sus efectos en la información financiera gubernamental, considerando entre otros el importe de las variaciones cambiarias reconocidas en el resultado (ahorro o desahorro).</t>
  </si>
  <si>
    <t xml:space="preserve">6.     </t>
  </si>
  <si>
    <t xml:space="preserve">7. </t>
  </si>
  <si>
    <t>Vida útil, porcentajes de depreciación y amortización utilizados en los diferentes tipos de activos, o el importe de las pérdidas por deterioro reconocidas.</t>
  </si>
  <si>
    <t>Cambios en el porcentaje de depreciación y amortización y en el valor de los activos ocasionado por deterioro.</t>
  </si>
  <si>
    <t>Valor en el ejercicio de los bienes construidos por la entidad.</t>
  </si>
  <si>
    <t>Adicionalmente, se deben incluir las explicaciones de las principales variaciones en el activo, en cuadros comparativos como sigue:</t>
  </si>
  <si>
    <t>Patrimonio de Organismos Descentralizados de Control Presupuestario Indirecto.</t>
  </si>
  <si>
    <t>Patrimonio   de   Organismos   Descentralizados   de   Control   Presupuestario   Directo,   según corresponda.</t>
  </si>
  <si>
    <t xml:space="preserve">8.     </t>
  </si>
  <si>
    <t xml:space="preserve">9.   </t>
  </si>
  <si>
    <t xml:space="preserve">11. </t>
  </si>
  <si>
    <t xml:space="preserve">13. </t>
  </si>
  <si>
    <t xml:space="preserve">Consecuentemente, esta información contribuye al análisis más preciso de la situación financiera, grados y fuentes de riesgo y crecimiento potencial de negocio.
</t>
  </si>
  <si>
    <t xml:space="preserve">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
</t>
  </si>
  <si>
    <t>Ingresos y Otros Beneficios</t>
  </si>
  <si>
    <t>Explicar aquellas cuentas de los rubros que integran los grupos de: Ingresos de Gestión; Participaciones, Aportaciones, Convenios, Incentivos Derivados de la Colaboración Fiscal, Fondos Distintos de Aportaciones, Transferencias, Asignaciones, Subsidios y Subvenciones, y Pensiones y Jubilaciones; y Otros Ingresos y Beneficios, que en lo individual representen el 15% o más del total del rubro al que corresponden.</t>
  </si>
  <si>
    <t>Participaciones, Aportaciones, Convenios, Incentivos Derivados de la Colaboración Fiscal, Fondos Distintos de Aportaciones, Transferencias, Asignaciones, Subsidios y Subvenciones, y Pensiones y Jubilaciones</t>
  </si>
  <si>
    <t>Otros Ingresos y Beneficios</t>
  </si>
  <si>
    <t>Explicar aquellas cuentas de los rubros que integran los grupos de: Gastos de Funcionamiento; Transferencias, Subsidios y Otras Ayudas; Participaciones y Aportaciones; Intereses, Comisiones y Otros Gastos de la Deuda Pública; Otros Gastos y Pérdidas Extraordinarias, así como Inversión Pública, que en lo individual representen el 15% o más del total del rubro al que corresponden.</t>
  </si>
  <si>
    <r>
      <t xml:space="preserve">I)    </t>
    </r>
    <r>
      <rPr>
        <b/>
        <sz val="7"/>
        <rFont val="Times New Roman"/>
        <family val="1"/>
      </rPr>
      <t/>
    </r>
  </si>
  <si>
    <r>
      <t xml:space="preserve">II)     </t>
    </r>
    <r>
      <rPr>
        <b/>
        <sz val="7"/>
        <rFont val="Times New Roman"/>
        <family val="1"/>
      </rPr>
      <t/>
    </r>
  </si>
  <si>
    <t xml:space="preserve">Se informará acerca de los fondos con afectación específica, el tipo y monto de los mismos; de las inversiones temporales se revelará su tipo y monto.
</t>
  </si>
  <si>
    <t xml:space="preserve">Se informará, de manera agrupada, los derechos a recibir efectivo y equivalentes, y bienes o servicios, (excepto cuentas por cobrar de contribuciones e inversiones financieras) en una desagregación por su vencimiento en días a 90, 180, menor o igual a 365 y mayor a 365. Adicionalmente, se informará de las características cualitativas relevantes que afecten a estas cuentas.
</t>
  </si>
  <si>
    <t>Inventarios</t>
  </si>
  <si>
    <t xml:space="preserve">Se clasificarán como inventarios los bienes disponibles para su transformación. Esta nota aplica para aquellos entes públicos que realicen algún proceso de transformación y/o elaboración de bienes.
</t>
  </si>
  <si>
    <t xml:space="preserve">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
</t>
  </si>
  <si>
    <t>Almacenes</t>
  </si>
  <si>
    <t xml:space="preserve">De la cuenta Fideicomisos, Mandatos y Contratos Análogos se informarán los recursos asignados por tipo y monto, y características significativas que tengan o puedan tener alguna incidencia en las mismas.
</t>
  </si>
  <si>
    <t xml:space="preserve">Se informarán los saldos e integración de las cuentas: Participaciones y Aportaciones de Capital, Inversiones a Largo Plazo y Títulos y Valores a Largo Plazo.
</t>
  </si>
  <si>
    <t xml:space="preserve">Se informará de manera agrupada por cuenta, los rubros de Bienes Muebles e Inmuebles, el monto de la cuenta y de la depreciación del ejercicio y la acumulada, el método de depreciación, tasas determinadas y los criterios de aplicación de los mismos. Asimismo, se informará de las características significativas del estado en que se encuentren los activos.
</t>
  </si>
  <si>
    <t xml:space="preserve">Se informarán los criterios utilizados para la determinación de las estimaciones; por ejemplo: estimación de cuentas incobrables, estimación por deterioro de inventarios, deterioro de bienes y cualquier otra que aplique.
</t>
  </si>
  <si>
    <t>Cuentas y Documentos por pagar</t>
  </si>
  <si>
    <t>Fondos y Bienes de Terceros en Garantía y/o Administración</t>
  </si>
  <si>
    <t xml:space="preserve">Se informará de manera agrupada los recursos localizados en Fondos de Bienes de Terceros en Garantía y/o Administración a corto y largo plazo, así como la naturaleza de dichos recursos y sus características cualitativas significativas que les afecten o pudieran afectarles financieramente.
</t>
  </si>
  <si>
    <t>Pasivos Diferidos</t>
  </si>
  <si>
    <t xml:space="preserve">Se informará de las cuentas de los pasivos diferidos por tipo, monto y naturaleza, así como las características significativas que les impacten o pudieran impactarles financieramente.
</t>
  </si>
  <si>
    <t>Provisiones</t>
  </si>
  <si>
    <t xml:space="preserve">Otros Pasivos </t>
  </si>
  <si>
    <t xml:space="preserve">Se informará de las cuentas de provisiones por tipo, monto y naturaleza, así como las características significativas que les impacten.
</t>
  </si>
  <si>
    <t xml:space="preserve">De las cuentas de otros pasivos se informará por tipo circulante o no circulante, los montos totales y sus características cualitativas significativas que les impacten financieramente.
</t>
  </si>
  <si>
    <t xml:space="preserve">Efectivo   </t>
  </si>
  <si>
    <t xml:space="preserve">Bancos/Dependencias y Otros </t>
  </si>
  <si>
    <t xml:space="preserve">Inversiones Temporales (Hasta 3 meses) </t>
  </si>
  <si>
    <t xml:space="preserve">Fondos con Afectación Específica </t>
  </si>
  <si>
    <t xml:space="preserve">Depósitos de Fondos de Terceros en Garantía y/o Administración
</t>
  </si>
  <si>
    <t>Otros Efectivos y Equivalentes</t>
  </si>
  <si>
    <t>Total</t>
  </si>
  <si>
    <t>Detallar las adquisiciones de las Actividades de Inversión efectivamente pagadas, respecto del apartado de aplicación.</t>
  </si>
  <si>
    <t>Adquisiciones de Actividades de Inversión efectivamente pagadas</t>
  </si>
  <si>
    <t xml:space="preserve">Bienes Inmuebles, Infraestructura y Construcciones en Proceso
</t>
  </si>
  <si>
    <t>Terrenos</t>
  </si>
  <si>
    <t>Viviendas</t>
  </si>
  <si>
    <t xml:space="preserve">Edificios no Habitacionales </t>
  </si>
  <si>
    <t xml:space="preserve">Infraestructura </t>
  </si>
  <si>
    <t xml:space="preserve">Construcciones en Proceso en Bienes de Dominio Público
</t>
  </si>
  <si>
    <t>Construcciones en Proceso en Bienes Propios</t>
  </si>
  <si>
    <t xml:space="preserve">Otros Bienes Inmuebles </t>
  </si>
  <si>
    <t xml:space="preserve">Bienes Muebles </t>
  </si>
  <si>
    <t xml:space="preserve">Mobiliario y Equipo de Administración </t>
  </si>
  <si>
    <t xml:space="preserve">Mobiliario y Equipo Educacional y Recreativo </t>
  </si>
  <si>
    <t xml:space="preserve">Equipo e Instrumental Médico y de Laboratorio </t>
  </si>
  <si>
    <t xml:space="preserve">Vehículos y Equipo de Transporte </t>
  </si>
  <si>
    <t xml:space="preserve">Equipo de Defensa y Seguridad </t>
  </si>
  <si>
    <t>Maquinaria, Otros Equipos y Herramientas</t>
  </si>
  <si>
    <t xml:space="preserve">Colecciones, Obras de Arte y Objetos Valiosos </t>
  </si>
  <si>
    <t xml:space="preserve">Activos Biológicos </t>
  </si>
  <si>
    <t xml:space="preserve">Otras Inversiones </t>
  </si>
  <si>
    <t>Presentar la Conciliación de los Flujos de Efectivo Netos de las Actividades de Operación y los saldos de Resultados del Ejercicio (Ahorro/Desahorro), utilizando el siguiente cuadro:</t>
  </si>
  <si>
    <t>CONCILIACION DE FLUJOS DE EFECTIVO NETOS</t>
  </si>
  <si>
    <t>Los conceptos incluidos en los movimientos de partidas (o rubros) que no afectan al efectivo, que aparecen en el cuadro anterior son enunciativos y tienen como finalidad mostrar algunos ejemplos para elaborar este cuadro.</t>
  </si>
  <si>
    <t xml:space="preserve">La conciliación se presentará atendiendo a lo dispuesto por el "Acuerdo por el que se emite el formato de conciliación entre los ingresos presupuestarios y contables, así como entre los egresos presupuestarios y los gastos contables" y sus modificaciones.
</t>
  </si>
  <si>
    <t>c) NOTAS DE MEMORIA (CUENTAS DE ORDEN)</t>
  </si>
  <si>
    <t xml:space="preserve">Las Notas de Memoria contendrán información sobre las cuentas de orden tanto contables como presupuestarias que se utilizan para registrar movimientos de valores que no afecten o modifiquen el Estado de Situación Financiera del ente público; sin embargo, su incorporación es necesaria con fines de recordatorio, de control y en general sobre los aspectos administrativos, o bien, para consignar sus derechos o responsabilidades contingentes que puedan, o no, presentarse en el futuro.
</t>
  </si>
  <si>
    <t>Cuentas de Orden Contables</t>
  </si>
  <si>
    <t xml:space="preserve">Inversión Mediante Proyectos para Prestación de Servicios (PPS) y Similares
 </t>
  </si>
  <si>
    <t>Cuentas de Orden Presupuestario</t>
  </si>
  <si>
    <t xml:space="preserve">Se informará al menos lo siguiente:
</t>
  </si>
  <si>
    <t xml:space="preserve">Las cuentas de orden contables señaladas, se indican de manera enunciativa, por lo tanto, deberán informar sobre las cuentas
de orden contable que utilice el ente público y que presenten saldos al periodo que se reporta.
</t>
  </si>
  <si>
    <t xml:space="preserve">En las cuentas de orden presupuestarias, se informará el avance que se registra, previo al cierre presupuestario de cada periodo que se reporta.
</t>
  </si>
  <si>
    <t xml:space="preserve">Cuentas de Orden Presupuestarias de Ingresos
</t>
  </si>
  <si>
    <t>* Al importe total de los abonos del rubro 8.1.4 Ley de Ingresos Devengada se le deberá restar las
devoluciones del periodo que se reporta.</t>
  </si>
  <si>
    <t>Ley de Ingresos Estimada</t>
  </si>
  <si>
    <t>Ley de Ingresos por Ejecutar</t>
  </si>
  <si>
    <t xml:space="preserve">Modificaciones a la Ley de Ingresos Estimada </t>
  </si>
  <si>
    <t xml:space="preserve">Ley de Ingresos Devengada </t>
  </si>
  <si>
    <t>Ley de Ingresos Recaudada</t>
  </si>
  <si>
    <t>Cuentas de Orden Presupuestarias de Egresos</t>
  </si>
  <si>
    <t>Presupuesto de Egresos Aprobado</t>
  </si>
  <si>
    <t>Presupuesto de Egresos por Ejercer</t>
  </si>
  <si>
    <t>Modificaciones al Presupuesto de Egresos Aprobado</t>
  </si>
  <si>
    <t xml:space="preserve">Presupuesto de Egresos Comprometido </t>
  </si>
  <si>
    <t>Presupuesto de Egresos Devengado</t>
  </si>
  <si>
    <t>Presupuesto de Egresos Ejercido</t>
  </si>
  <si>
    <t>Presupuesto de Egresos Pagado</t>
  </si>
  <si>
    <t xml:space="preserve">De esta manera, se informan y explican las condiciones relacionadas con la información financiera de cada período de gestión; además, de exponer aquellas políticas que podrían afectar la toma de decisiones en períodos posteriores.
</t>
  </si>
  <si>
    <t xml:space="preserve">El ente público seleccionará y aplicará sus políticas contables de manera congruente para transacciones, otros eventos y condiciones que sean similares.
</t>
  </si>
  <si>
    <t>Servicios Personales por Pagar a Corto Plazo</t>
  </si>
  <si>
    <t>Proveedores por Pagar a Corto Plazo</t>
  </si>
  <si>
    <t xml:space="preserve">Derechos a recibir Efectivo y Equivalentes y Bienes o Servicios </t>
  </si>
  <si>
    <t>Bienes Muebles</t>
  </si>
  <si>
    <t>Depreciaciones</t>
  </si>
  <si>
    <t>Activos Intangibles</t>
  </si>
  <si>
    <t>Amortizaciones</t>
  </si>
  <si>
    <t xml:space="preserve">Total </t>
  </si>
  <si>
    <t>Otros Activos Circulantes</t>
  </si>
  <si>
    <t>Otros Activos No Circulantes</t>
  </si>
  <si>
    <t>Pasivos Diferidos a Corto Plazo</t>
  </si>
  <si>
    <t>Pasivos Diferidos a Largo Plazo</t>
  </si>
  <si>
    <t>b) NOTAS DE DESGLOSE</t>
  </si>
  <si>
    <t>Gastos de Funcionamiento</t>
  </si>
  <si>
    <t>Participaciones y Aportaciones</t>
  </si>
  <si>
    <t>Intereses, Comisiones y Otros Gastos de la Deuda Pública</t>
  </si>
  <si>
    <t>Otros Gastos y Pérdidas Extraordinarias</t>
  </si>
  <si>
    <t xml:space="preserve"> Inversión Pública</t>
  </si>
  <si>
    <t>Anticipo a Proveedores por Adquisición de Bienes y Prestación de Servicios a Corto Plazo</t>
  </si>
  <si>
    <t>Representa los anticipos entregados a proveedores por adquisición de bienes y prestación de servicios, previo a la recepción parcial o total, que serán exigibles en un plazo menor o igual a doce meses.</t>
  </si>
  <si>
    <t xml:space="preserve">Cuentas por Cobrar a Corto Plazo </t>
  </si>
  <si>
    <t>Representa el monto de los derechos de cobro a favor del ente público, cuyo origen es distinto de los ingresos por contribuciones, productos y aprovechamientos, que serán exigibles en un plazo menor o igual a doce meses.</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</si>
  <si>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</si>
  <si>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Provisiones a Corto Plazo</t>
  </si>
  <si>
    <t>Provisiones a Largo Plazo</t>
  </si>
  <si>
    <t>Representa los adeudos por las remuneraciones del personal al servicio del ente público, de carácter permanente o transitorio, que deberá pagar en un plazo menor o igual a doce meses.</t>
  </si>
  <si>
    <t>SR: Saldo del rubro contenido en la Balanza de Comprobación.</t>
  </si>
  <si>
    <t>R: Rubro (Plan de Cuentas del Manual de Contabilidad Gubernamental emitido por el CONAC)</t>
  </si>
  <si>
    <t xml:space="preserve">Estas Notas tienen como objetivo la revelación del contexto y de los aspectos económico-financieros más relevantes que influyeron en las decisiones del período, y que deberán ser considerados en la elaboración de los estados financieros para la mayor comprensión de los mismos y sus particularidades. 
</t>
  </si>
  <si>
    <t>a)</t>
  </si>
  <si>
    <t>b)</t>
  </si>
  <si>
    <t>c)</t>
  </si>
  <si>
    <t>s)</t>
  </si>
  <si>
    <t>d)</t>
  </si>
  <si>
    <t>e)</t>
  </si>
  <si>
    <t>f)</t>
  </si>
  <si>
    <t>g)</t>
  </si>
  <si>
    <t xml:space="preserve">Las notas a los estados financieros son explicaciones que amplían el origen y significado de los datos y cifras que se presentan en los Estados Financieros, proporcionando información acerca del ente público, sus transacciones y otros eventos que lo han afectado o podrían afectar económicamente, las cuales son parte integrante de los mismos, teniendo presente los postulados de revelación suficiente e importancia relativa.
Su objetivo es revelar y proporcionar información adicional que no se presenta en los Estados Financieros, pero que es relevante para la comprensión de alguno de ellos. Lo anterior para dar cumplimiento a los artículos 46, fracción I, inciso g), 47, 48 y 49 de la Ley General de Contabilidad Gubernamental (LGCG). 
Las Notas a los Estados Financieros deberán incluir en el encabezado los siguientes datos: Nombre del Ente Público, la denominación "Notas a los Estados Financieros", periodo de que se trata y la unidad monetaria en que están expresadas las cifras (pesos).
A continuación se presentan los tres tipos de notas que acompañan a los Estados Financieros, a saber:
</t>
  </si>
  <si>
    <t>h)</t>
  </si>
  <si>
    <t>i)</t>
  </si>
  <si>
    <t>j)</t>
  </si>
  <si>
    <t xml:space="preserve">Son los principios, bases, reglas y procedimientos específicos adoptados por el ente público en la elaboración y presentación de sus estados financieros.
</t>
  </si>
  <si>
    <t>Subtotal</t>
  </si>
  <si>
    <t>Transferencias, Asignaciones, Subsidios y Otras Ayudas</t>
  </si>
  <si>
    <t>Representa el monto en dinero propiedad del ente público en caja y aquel que está a su cuidado y administración.</t>
  </si>
  <si>
    <t>Movimientos de partidas (o rubros) que no afectan al efectivo</t>
  </si>
  <si>
    <t xml:space="preserve">Los valores en custodia de instrumentos prestados a formadores de mercado e instrumentos de crédito recibidos en garantía de los formadores de mercado u otros.
</t>
  </si>
  <si>
    <t>Por tipo de emisión de instrumento: monto, tasa y vencimiento.</t>
  </si>
  <si>
    <t xml:space="preserve">Los contratos firmados de construcciones por tipo de contrato.
</t>
  </si>
  <si>
    <t>*</t>
  </si>
  <si>
    <t>Formato de reforma 06/12/2022</t>
  </si>
  <si>
    <t>OTROS INGRESOS Y BENEFICIOS VARIOS</t>
  </si>
  <si>
    <t>IMPUESTOS SOBRE LOS INGRESOS</t>
  </si>
  <si>
    <t>PARTICIPACIONES</t>
  </si>
  <si>
    <t>APORTACIONES</t>
  </si>
  <si>
    <t>CONVENIOS</t>
  </si>
  <si>
    <t>INCENTIVOS DERIVADOS DE LA COLABORACIÓN FISCAL</t>
  </si>
  <si>
    <t>FONDOS DISTINTOS DE APORTACIONES</t>
  </si>
  <si>
    <t>TRANSFERENCIAS Y ASIGNACIONES</t>
  </si>
  <si>
    <t>SUBSIDIOS Y SUBVENCIONES</t>
  </si>
  <si>
    <t>PENSIONES Y JUBILACIONES</t>
  </si>
  <si>
    <t>SERVICIOS PERSONALES</t>
  </si>
  <si>
    <t>TRANSFERENCIAS INTERNAS Y ASIGNACIONES AL SECTOR PÚBLICO</t>
  </si>
  <si>
    <t>INTERESES DE LA DEUDA PÚBLICA</t>
  </si>
  <si>
    <t>ESTIMACIONES, DEPRECIACIONES, DETERIOROS, OBSOLESCENCIA Y AMORTIZACIONES</t>
  </si>
  <si>
    <t>INVERSIÓN PÚBLICA NO CAPITALIZABLE</t>
  </si>
  <si>
    <t>REMUNERACIONES AL PERSONAL DE CARÁCTER PERMANENTE</t>
  </si>
  <si>
    <t>ASIGNACIONES AL SECTOR PÚBLICO</t>
  </si>
  <si>
    <t>PARTICIPACIONES DE LA FEDERACIÓN A ENTIDADES FEDERATIVAS Y MUNICIPIOS</t>
  </si>
  <si>
    <t>INTERESES DE LA DEUDA PÚBLICA INTERNA</t>
  </si>
  <si>
    <t>DEPRECIACIÓN DE BIENES MUEBLES</t>
  </si>
  <si>
    <t>CONSTRUCCIÓN EN BIENES NO CAPITALIZABLE</t>
  </si>
  <si>
    <t>EFECTIVO</t>
  </si>
  <si>
    <t>BANCOS/TESORERÍA</t>
  </si>
  <si>
    <t>MOBILIARIO Y EQUIPO DE ADMINISTRACIÓN</t>
  </si>
  <si>
    <t>MOBILIARIO Y EQUIPO EDUCACIONAL Y RECREATIVO</t>
  </si>
  <si>
    <t>VEHÍCULOS Y EQUIPO DE TRANSPORTE</t>
  </si>
  <si>
    <t>MAQUINARIA, OTROS EQUIPOS Y HERRAMIENTAS</t>
  </si>
  <si>
    <t>BIENES MUEBLES</t>
  </si>
  <si>
    <t>TERRENOS</t>
  </si>
  <si>
    <t>BIENES INMUEBLES, INFRAESTRUCTURA Y CONSTRUCCIONES EN PROCESO</t>
  </si>
  <si>
    <t>DEPRECIACIÓN ACUMULADA DE BIENES MUEBLES</t>
  </si>
  <si>
    <t>SOFTWARE</t>
  </si>
  <si>
    <t>LICENCIAS</t>
  </si>
  <si>
    <t>ACTIVOS INTANGIBLES</t>
  </si>
  <si>
    <t>OTROS ACTIVOS DIFERIDOS</t>
  </si>
  <si>
    <t>AMORTIZACIÓN ACUMULADA DE ACTIVOS INTANGIBLES</t>
  </si>
  <si>
    <t>VALORES EN GARANTÍA</t>
  </si>
  <si>
    <t>BIENES EN GARANTÍA (EXCLUYE DEPÓSITOS DE FONDOS)</t>
  </si>
  <si>
    <t>BIENES EN CONCESIÓN</t>
  </si>
  <si>
    <t>BIENES EN ARRENDAMIENTO FINANCIERO</t>
  </si>
  <si>
    <t>VALORES EN CUSTODIA</t>
  </si>
  <si>
    <t>CUSTODIA DE VALORES</t>
  </si>
  <si>
    <t>BIENES BAJO CONTRATO EN COMODATO</t>
  </si>
  <si>
    <t>CONTRATO DE COMODATO POR BIENES</t>
  </si>
  <si>
    <t>CUENTAS DE ORDEN CONTABLES</t>
  </si>
  <si>
    <t>El 8 de febrero de 1993 se creó la Comisión Estatal de los Derechos Humanos de Michoacán, mediante decreto legislativo número 96 y que se publicó en el Diario Oficial del Estado, durante la administración estatal del entonces gobernador Lic. Ausencio Chávez Hernández. Esta ley es de orden público y de aplicación en el Estado de Michoacán en materia de los derechos humanos a que se refiere el Apartado B del artículo 102 de la Constitución General de la República, y 96 de la Constitución Política del Estado con vigencia en el Estado de Michoacán.</t>
  </si>
  <si>
    <t>Al asumir, el 18 de agosto de 2021, la Presidencia de esta Comisión Estatal de los Derechos Humanos (CEDH) tomamos el compromiso de trabajar en la defensa, protección, estudio, investigación, vigilancia, promoción y divulgación de los derechos humanos, establecidos en el orden jurídico mexicano y en los instrumentos internacionales.
Los retos para lograr una sociedad incluyente, sin discriminación con accesibilidad y respeto a los derechos sociales, económicos, políticos y culturales son muchos; y las tareas de defensa de la dignidad humana no terminan.
En la CEDH Michoacán enfocamos nuestros esfuerzos en promover el conocimiento de los derechos humanos, en consolidar un organismo con más sensibilidad social, realizando un acompañamiento más personalizado a las personas que requieren atención, con mayor confianza y calidez en el servicio que brindamos día a día.
Esta CEDH reitera su responsabilidad para lograr la excelencia en el cumplimiento de sus funciones y atribuciones de acuerdo a la ley.</t>
  </si>
  <si>
    <t>Nuestro objeto esencial es la defensa, protección, estudio, investigación, vigilancia, promoción, y divulgación de los derechos humanos y sus respectivos contenidos esenciales previstos por el orden jurídico mexicano y los instrumentos jurídicos internacionales aprobados por el Estado Mexicano.</t>
  </si>
  <si>
    <t>*Atender quejas por presuntas violaciones a los derechos humanos, de oficio o a petición de parte, por actos u omisiones de naturaleza administrativa provenientes de cualquier autoridad o servidor público estatal municipal.</t>
  </si>
  <si>
    <t>*Procurar la conciliación entre el quejoso y las autoridades señaladas como responsables de violación a derechos humanos, formulando propuestas que solucionen inmediatamente el conflicto planteado y se restituya en el goce de sus derechos a la persona agraviada, siempre que la naturaleza del caso lo permita.</t>
  </si>
  <si>
    <t>*Proponer a las diversas autoridades del Estado, que en el exclusivo ámbito de su competencia, promuevan cambios y modificaciones de disposiciones legislativas y reglamentarias, así como de prácticas administrativas, que a juicio de la Comisión garanticen una mejor protección a los derechos humanos.</t>
  </si>
  <si>
    <t>*Plantear políticas en materia de derechos humanos al Ejecutivo, así como diseñar y establecer los mecanismos de coordinación entre la Comisión el sector público y la sociedad que aseguren una adecuada observancia y ejecución.</t>
  </si>
  <si>
    <t>*Elaborar y ejecutar los programas de atención y seguimiento de las quejas que se le presente, así como los acuerdos de no violación, conciliaciones, orientaciones, peticiones o recomendaciones de la Comisión.</t>
  </si>
  <si>
    <t>*Promover la divulgación de la cultura de derechos humanos en los órdenes de gobierno y entre la población, por medio de programas de capacitación en la profesionalización del servicio público, en el sistema educativo, a través de los medios de comunicación masiva y de la publicación de textos que elabore.</t>
  </si>
  <si>
    <t>*Celebrar convenios y acuerdos en materia de derechos humanos con los gobiernos municipales.</t>
  </si>
  <si>
    <t>*Vigilar el respeto a los derechos humanos de las personas privadas de su libertad, en los establecimientos destinados a la detención preventiva, internamiento o reinserción social que se ubiquen en la entidad.</t>
  </si>
  <si>
    <t>*Realizar visitas a localidades donde existan actos que puedan derivar en la probable violación a los derechos humanos.</t>
  </si>
  <si>
    <t>*Efectuar visitas a orfanatos, asilos, hospicios, instituciones y organismos asistenciales, para verificar la observancia y respeto a los derechos humanos.</t>
  </si>
  <si>
    <t>*Formular recomendaciones públicas, no vinculantes, así como denuncias y quejas, ante las autoridades respectivas cuando las recomendaciones no sean aceptadas o cumplidas por las autoridades o servidores públicos. El Congreso podrá llamar, a solicitud del Presidente de la Comisión, a las autoridades o servidores públicos responsables para que comparezcan ante el Congreso, a efecto de que expliquen el motivo de su negativa.</t>
  </si>
  <si>
    <t>*Proponer acciones de inconstitucionalidad en contra de leyes de carácter estatal expedidas por el Congreso, que vulneren los derechos consagrados en la Constitución y en los Tratados Internacionales de los que México sea parte.</t>
  </si>
  <si>
    <t>*Impulsar la observancia de los derechos humanos en el estado, así como proteger y velar por el respeto a la dignidad humana para evitar toda discriminación motivada por origen étnico o nacional, género, edad, discapacidad, condición social, condición de salud, religión, opinión, preferencia sexual, estado civil o cualquier otra que atente contra los derechos humanos, que tenga por objeto anular o menoscabar los derechos y libertades de las personas.</t>
  </si>
  <si>
    <t xml:space="preserve"> Ejercicio 2024</t>
  </si>
  <si>
    <t>Persona Moral sin Fines de Lucro</t>
  </si>
  <si>
    <t>El ente está obligado al pago de retenciones de ISR de sueldos, ISR por arrendamiento y retención de IVA de servicios profesionales, además de cuotas al IMSS e INFONAVIT.</t>
  </si>
  <si>
    <t>NO APLICA</t>
  </si>
  <si>
    <t>Cuenta</t>
  </si>
  <si>
    <t>Años de vida útil</t>
  </si>
  <si>
    <t>% de depreciación anual</t>
  </si>
  <si>
    <t>1.2.3</t>
  </si>
  <si>
    <t>1.2.4.5</t>
  </si>
  <si>
    <t>1.2.3.2</t>
  </si>
  <si>
    <t>1.2.4.6</t>
  </si>
  <si>
    <t>1.2.3.3</t>
  </si>
  <si>
    <t>Edificios No Habitacionales</t>
  </si>
  <si>
    <t>1.2.4.6.1</t>
  </si>
  <si>
    <t>Maquinaria y Equipo Agropecuario</t>
  </si>
  <si>
    <t>1.2.3.4</t>
  </si>
  <si>
    <t>Infraestructura</t>
  </si>
  <si>
    <t>1.2.4.6.2</t>
  </si>
  <si>
    <t xml:space="preserve">Maquinaria y Equipo Industrial </t>
  </si>
  <si>
    <t>1.2.3.9</t>
  </si>
  <si>
    <t>Otros Bienes Inmuebles</t>
  </si>
  <si>
    <t>1.2.4.6.3</t>
  </si>
  <si>
    <t>Maquinaria y Equipo de Construcción</t>
  </si>
  <si>
    <t>1.2.4</t>
  </si>
  <si>
    <t>1.2.4.6.4</t>
  </si>
  <si>
    <t>Sistemas de Aire Acondicionado, Calefacción y de Refrigeración Industrial y Comercial</t>
  </si>
  <si>
    <t>1.2.4.1</t>
  </si>
  <si>
    <t>Mobiliario y Equipo de Administración</t>
  </si>
  <si>
    <t>1.2.4.6.5</t>
  </si>
  <si>
    <t>Equipo de Comunicación y Telecomunicación</t>
  </si>
  <si>
    <t>1.2.4.1.1</t>
  </si>
  <si>
    <t>Muebles de Oficina y Estantería</t>
  </si>
  <si>
    <t>1.2.4.6.6</t>
  </si>
  <si>
    <t xml:space="preserve">Equipos de Generación Eléctrica, Aparatos y Accesorios Eléctricos </t>
  </si>
  <si>
    <t>1.2.4.1.2</t>
  </si>
  <si>
    <t>Muebles, Excepto De Oficina Y Estantería</t>
  </si>
  <si>
    <t>1.2.4.6.7</t>
  </si>
  <si>
    <t xml:space="preserve">Herramientas y Máquinas-Herramienta </t>
  </si>
  <si>
    <t>1.2.4.1.3</t>
  </si>
  <si>
    <t>Equipo de Cómputo y de Tecnologías de la Información</t>
  </si>
  <si>
    <t>1.2.4.6.9</t>
  </si>
  <si>
    <t>Otros Equipos</t>
  </si>
  <si>
    <t>1.2.4.1.9</t>
  </si>
  <si>
    <t>Otros Mobiliarios y Equipos de Administración</t>
  </si>
  <si>
    <t>1.2.4.8</t>
  </si>
  <si>
    <t>Activos Biológicos</t>
  </si>
  <si>
    <t>1.2.4.2</t>
  </si>
  <si>
    <t>Mobiliario y Equipo Educacional y Recreativo</t>
  </si>
  <si>
    <t>1.2.4.8.1</t>
  </si>
  <si>
    <t>Bovinos</t>
  </si>
  <si>
    <t>1.2.4.2.1</t>
  </si>
  <si>
    <t>Equipos y Aparatos Audiovisuales</t>
  </si>
  <si>
    <t>1.2.4.8.2</t>
  </si>
  <si>
    <t>Porcinos</t>
  </si>
  <si>
    <t>1.2.4.2.2</t>
  </si>
  <si>
    <t>Aparatos Deportivos</t>
  </si>
  <si>
    <t>1.2.4.8.3</t>
  </si>
  <si>
    <t>Aves</t>
  </si>
  <si>
    <t>1.2.4.2.3</t>
  </si>
  <si>
    <t>Cámaras Fotográficas y de Video</t>
  </si>
  <si>
    <t>1.2.4.8.4</t>
  </si>
  <si>
    <t>Ovinos y Caprinos</t>
  </si>
  <si>
    <t>1.2.4.2.9</t>
  </si>
  <si>
    <t>Otro Mobiliario y Equipo Educacional y Recreativo</t>
  </si>
  <si>
    <t>1.2.4.8.5</t>
  </si>
  <si>
    <t>Peces y Acuicultura</t>
  </si>
  <si>
    <t>1.2.4.3</t>
  </si>
  <si>
    <t>Equipo e Instrumental Médico y de Laboratorio</t>
  </si>
  <si>
    <t>1.2.4.8.6</t>
  </si>
  <si>
    <t>Equinos</t>
  </si>
  <si>
    <t>1.2.4.3.1</t>
  </si>
  <si>
    <t>Equipo Médico y de Laboratorio</t>
  </si>
  <si>
    <t>1.2.4.8.7</t>
  </si>
  <si>
    <t>Especies Menores y de Zoológico</t>
  </si>
  <si>
    <t>1.2.4.3.2</t>
  </si>
  <si>
    <t>Instrumental Médico y de Laboratorio</t>
  </si>
  <si>
    <t xml:space="preserve">1.2.4.8.8 </t>
  </si>
  <si>
    <t>Arboles y Plantas</t>
  </si>
  <si>
    <t>1.2.4.4</t>
  </si>
  <si>
    <t>Equipo de Transporte</t>
  </si>
  <si>
    <t>1.2.4.8.9</t>
  </si>
  <si>
    <t>Otros Activos Biológicos</t>
  </si>
  <si>
    <t>1.2.4.4.1</t>
  </si>
  <si>
    <t>Automóviles y Equipo Terrestre</t>
  </si>
  <si>
    <t xml:space="preserve">CLAVE PRESUPUESTAL </t>
  </si>
  <si>
    <t>MONTO ANUAL</t>
  </si>
  <si>
    <t>CENTRO GESTOR</t>
  </si>
  <si>
    <t>ENERO</t>
  </si>
  <si>
    <t>FEBRERO</t>
  </si>
  <si>
    <t>MARZO</t>
  </si>
  <si>
    <t>RECAUDADO EN EL PERIODO</t>
  </si>
  <si>
    <t>INGRESOS EFECTIVAMENTE DEPOSITADOS EN LA CUENTA ADMINISTRADORA DE LA C.E.D.H.</t>
  </si>
  <si>
    <t>21114 16 00 999 999 075 0 01 1 2 4 1 1D 3 E YH 075 847 01 ENE 41401 1 23 1 5 28 09 1 000000</t>
  </si>
  <si>
    <t>CEDH</t>
  </si>
  <si>
    <t>21114 16 00 999 999 075 0 01 1 2 4 1 1D 3 E YH 075 847 01 ENE 41402 1 23 1 5 28 09 1 000000</t>
  </si>
  <si>
    <t>21114 16 00 999 999 075 0 01 1 2 4 1 1D 3 E YH 075 847 01 ENE 41403 1 22 1 5 28 09 1 000000</t>
  </si>
  <si>
    <t>21114 16 00 999 999 075 0 01 1 2 4 1 1D 3 E YH 075 847 01 ENE 41405 1 22 1 5 28 09 1 000000</t>
  </si>
  <si>
    <t>21114 16 00 999 999 075 0 01 1 2 4 1 1D 3 E YH 075 847 01 ENE 41404 1 22 1 5 28 09 1 000000</t>
  </si>
  <si>
    <t>TOTAL</t>
  </si>
  <si>
    <t>ABRIL</t>
  </si>
  <si>
    <t>MAYO</t>
  </si>
  <si>
    <t>JUNIO</t>
  </si>
  <si>
    <t>JULIO</t>
  </si>
  <si>
    <t>AGOSTO</t>
  </si>
  <si>
    <t>SEPTIEMBRE</t>
  </si>
  <si>
    <t>PARTICIPACIONES, APORTACIONES, CONVENIOS, INCENTIVOS DERIVADOS DE LA COLABORACIÓN FISCAL Y FONDOS DISTINTOS DE APORTACIONES, TRANSFERENCIAS, ASIGNACIONES, SUBSIDIOS Y SUBVENCIONES, PENSIONES Y JUBILACIONES</t>
  </si>
  <si>
    <t>INGRESOS DE GESTION</t>
  </si>
  <si>
    <r>
      <t xml:space="preserve">Transferencias y asignaciones para gastos de operación de Organismos Autónomos para servicios personales </t>
    </r>
    <r>
      <rPr>
        <b/>
        <sz val="9"/>
        <color theme="1"/>
        <rFont val="Arial"/>
        <family val="2"/>
      </rPr>
      <t>(CEDH)</t>
    </r>
  </si>
  <si>
    <r>
      <t xml:space="preserve">Transferencias y asignaciones para gastos de operación de Organismos Autónomos para materiales y suministros </t>
    </r>
    <r>
      <rPr>
        <b/>
        <sz val="9"/>
        <color theme="1"/>
        <rFont val="Arial"/>
        <family val="2"/>
      </rPr>
      <t>(CEDH)</t>
    </r>
  </si>
  <si>
    <r>
      <t xml:space="preserve">Transferencias y asignaciones para gastos de operación de Organismos Autónomos para servicios generales </t>
    </r>
    <r>
      <rPr>
        <b/>
        <sz val="9"/>
        <color theme="1"/>
        <rFont val="Arial"/>
        <family val="2"/>
      </rPr>
      <t>(CEDH)</t>
    </r>
  </si>
  <si>
    <r>
      <t xml:space="preserve">Transferencias y asignaciones para gastos de operación de Organismos Autónomos para gastos de operación </t>
    </r>
    <r>
      <rPr>
        <b/>
        <sz val="9"/>
        <color theme="1"/>
        <rFont val="Arial"/>
        <family val="2"/>
      </rPr>
      <t xml:space="preserve">(CEDH) </t>
    </r>
  </si>
  <si>
    <r>
      <t xml:space="preserve">Transferencias y asignaciones para gastos de operación de Organismos Autónomos para bienes muebles, inmuebles e intangibles </t>
    </r>
    <r>
      <rPr>
        <b/>
        <sz val="9"/>
        <color theme="1"/>
        <rFont val="Arial"/>
        <family val="2"/>
      </rPr>
      <t>(CEDH)</t>
    </r>
  </si>
  <si>
    <t>TOTAL PARTICIPACIONES, APORTACIONES, CONVENIOS, INCENTIVOS DERIVADOS DE LA COLABORACIÓN FISCAL, FONDOS DISTINTOS DE APORTACIONES, TRANSFERENCIAS, ASIGNACIONES, SUBSIDIOS Y SUBVENCIONES, PENSIONES Y JUBILACIONES</t>
  </si>
  <si>
    <t>TRANSFERENCIAS, ASIGNACIONES, SUBSIDIOS Y SUBVENCIONES, Y PENSIONES Y JUBILACIONES</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</si>
  <si>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</si>
  <si>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</si>
  <si>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</si>
  <si>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GASTOS DE FUNCIONAMIENTO</t>
  </si>
  <si>
    <t>A su vez se presentan aquellos rubros que en forma individual representan el 8.0% o más del total de los gastos:</t>
  </si>
  <si>
    <t>REMUNERACIONES AL PERSONAL DE CARÁCTER TRANSITORIO</t>
  </si>
  <si>
    <t>REMUNERACIONES ADICIONALES Y ESPECIALES</t>
  </si>
  <si>
    <t>SEGURIDAD SOCIAL</t>
  </si>
  <si>
    <t>OTRAS PRESTACIONES SOCIALES Y ECONÓMICAS</t>
  </si>
  <si>
    <t>MATERIALES DE ADMINISTRACIÓN, EMISIÓN DE DOCUMENTOS Y ARTÍCULOS OFICIALES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</si>
  <si>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</si>
  <si>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</si>
  <si>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</si>
  <si>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</si>
  <si>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</si>
  <si>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</si>
  <si>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</si>
  <si>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</si>
  <si>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</si>
  <si>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</si>
  <si>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</si>
  <si>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</si>
  <si>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</si>
  <si>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</si>
  <si>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</si>
  <si>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SUMA DE GASTOS DE FUNCIONAMIENTO</t>
  </si>
  <si>
    <r>
      <t xml:space="preserve">Remuneraciones al personal de caracter permanente.- Registro al capitulo 1000 servicios personales por concepto de </t>
    </r>
    <r>
      <rPr>
        <b/>
        <sz val="10"/>
        <color theme="1"/>
        <rFont val="Arial"/>
        <family val="2"/>
      </rPr>
      <t>sueldo base</t>
    </r>
    <r>
      <rPr>
        <sz val="10"/>
        <color theme="1"/>
        <rFont val="Arial"/>
        <family val="2"/>
      </rPr>
      <t xml:space="preserve"> a los funcionarios personal de base</t>
    </r>
  </si>
  <si>
    <r>
      <t xml:space="preserve">Remuneraciones al personal de caracter transitorio.- Registro al capitulo 1000 servicios personales por concepto de </t>
    </r>
    <r>
      <rPr>
        <b/>
        <sz val="10"/>
        <color theme="1"/>
        <rFont val="Arial"/>
        <family val="2"/>
      </rPr>
      <t>sueldo base</t>
    </r>
    <r>
      <rPr>
        <sz val="10"/>
        <color theme="1"/>
        <rFont val="Arial"/>
        <family val="2"/>
      </rPr>
      <t xml:space="preserve"> personal de contrato </t>
    </r>
  </si>
  <si>
    <t>Remuneraciones adicionales y especiales.- Registro al capitulo 1000 servicios personales por concepto de compensacion extraordinaria al personal de base, funcionarios y personal de contrato</t>
  </si>
  <si>
    <t>SUMAS</t>
  </si>
  <si>
    <t>MATERIALES Y SUMINISTROS</t>
  </si>
  <si>
    <t>SERVICIOS GENERALES</t>
  </si>
  <si>
    <t>BANCOS/DEPENDENCIAS Y OTROS</t>
  </si>
  <si>
    <r>
      <t xml:space="preserve">Representa el monto de efectivo disponible propiedad de la </t>
    </r>
    <r>
      <rPr>
        <b/>
        <sz val="9"/>
        <color theme="1"/>
        <rFont val="Arial"/>
        <family val="2"/>
      </rPr>
      <t>COMISION ESTATAL DE LOS DERECHOS HUMANOS</t>
    </r>
    <r>
      <rPr>
        <sz val="9"/>
        <color theme="1"/>
        <rFont val="Arial"/>
        <family val="2"/>
      </rPr>
      <t>, en instituciones bancarias, su importe se integra por:</t>
    </r>
  </si>
  <si>
    <t>BBVA BANCOMER CTA. 0133244423</t>
  </si>
  <si>
    <t>BBVA BANCOMER CTA. 0117623372</t>
  </si>
  <si>
    <r>
      <t xml:space="preserve">Representa el monto de efectivo invertido por la </t>
    </r>
    <r>
      <rPr>
        <b/>
        <sz val="9"/>
        <color theme="1"/>
        <rFont val="Arial"/>
        <family val="2"/>
      </rPr>
      <t>COMISION ESTATAL DE LOS DERECHOS HUMANOS</t>
    </r>
    <r>
      <rPr>
        <sz val="9"/>
        <color theme="1"/>
        <rFont val="Arial"/>
        <family val="2"/>
      </rPr>
      <t>, la cual se efectúa a plazos que van de inversión a la vista hasta 90 días, su importe se integra por:</t>
    </r>
  </si>
  <si>
    <t>DEUDORES POR ANTICIPOS DE LA TESORERIA A CORTO PLAZO</t>
  </si>
  <si>
    <t>Representa el monto de los derechos de cobro la LA COMISION ESTATAL DE LOS DERECHOS HUMANOS por gastos por comprobar, principalmente relacionados con viáticos.</t>
  </si>
  <si>
    <t>PRESTAMOS PERSONALES</t>
  </si>
  <si>
    <t>GASTOS POR COMPROBAR</t>
  </si>
  <si>
    <t>DEUDORES DIVERSOS SFA</t>
  </si>
  <si>
    <t>Prestamos Personales (detalle de los saldos en el periodo)</t>
  </si>
  <si>
    <t>Saldo inicial</t>
  </si>
  <si>
    <t>Sumas</t>
  </si>
  <si>
    <t>Gastos por comprobar (detalle de los saldos en el periodo)</t>
  </si>
  <si>
    <t>Deudores por Anticipos de la Tesorería a Corto Plazo</t>
  </si>
  <si>
    <t>JOSE OMAR MARTINEZ LOPEZ</t>
  </si>
  <si>
    <t>ERICK DAN GARCIA JIMENEZ</t>
  </si>
  <si>
    <t>Representan los derechos de cobro originados en el desarrollo de las actividades de la COMISION ESTATAL DE LOS DERECHOS HUMANOS, de los cuales se espera recibir una contraprestación representada en recursos, bienes o servicios; en un plazo menor o igual a doce meses, no incluidos en las cuentas anteriores.</t>
  </si>
  <si>
    <t>SISTEMA DE AGUA POTABLE Y ALCANTARILLADO DE ZITACUARO</t>
  </si>
  <si>
    <t>BIENES MUEBLES, INMUEBLES E INTANGIBLES</t>
  </si>
  <si>
    <t>EQUIPO E INSTRUMENTAL MÉDICO Y DE LABORATORIO</t>
  </si>
  <si>
    <t>COLECCIONES, OBRAS DE ARTE Y OBJETOS VALIOSOS</t>
  </si>
  <si>
    <t>Subtotal BIENES MUEBLES</t>
  </si>
  <si>
    <t>EDIFICIOS NO HABITACIONALES</t>
  </si>
  <si>
    <t>Total BIENES INMUEBLES, INFRAESTRUCTURA Y CONSTRUCCIONES EN PROCESO</t>
  </si>
  <si>
    <t>DEPRECIACIÓN ACUMULADA DE BIENES INMUEBLES</t>
  </si>
  <si>
    <t>TOTAL DEPRECIACIÓN, DETERIORO ACUMULADA DE BIENES</t>
  </si>
  <si>
    <t>TOTAL ACTIVOS DIFERIDOS</t>
  </si>
  <si>
    <t xml:space="preserve"> AMORTIZACIÓN ACUMULADA DE BIENES</t>
  </si>
  <si>
    <t>PASIVO CIRCULANTE</t>
  </si>
  <si>
    <t>PASIVO NO CIRCULANTE</t>
  </si>
  <si>
    <t>Suma de Pasivo</t>
  </si>
  <si>
    <t>Pasivo Circulante</t>
  </si>
  <si>
    <t>Destacan entre las principales partidas del Pasivo Circulante las siguientes:</t>
  </si>
  <si>
    <t>SERVICIOS PERSONALES POR PAGAR A CORTO PLAZO</t>
  </si>
  <si>
    <t>PROVEEDORES POR PAGAR A CORTO PLAZO</t>
  </si>
  <si>
    <t>TRANSFERENCIAS OTORGADAS POR PAGAR A CORTO PLAZO</t>
  </si>
  <si>
    <t>RETENCIONES Y CONTRIBUCIONES POR PAGAR A CORTO PLAZO</t>
  </si>
  <si>
    <t>OTRAS CUENTAS POR PAGAR A CORTO PLAZO</t>
  </si>
  <si>
    <t>Suma PASIVO CIRCULANTE</t>
  </si>
  <si>
    <t>Nota: El saldo de Retenciones y Contribuciones por Pagar a Corto Plazo corresponde en un gran porcentaje al ISR retenido por la dirección de recursos humanos de la SFA correspondiente a ejercicios anteriores.</t>
  </si>
  <si>
    <t>El importe incial de esta cuenta esta constituido principalmente por: Remuneración al personal de carácter transitorio, aportaciones al Instituto Méxicano del Seguro Social e INFONAVIT.</t>
  </si>
  <si>
    <t>Saldo inicial del periodo (a reclasificarse)</t>
  </si>
  <si>
    <t>APORTACIONES AL IMSS</t>
  </si>
  <si>
    <t>APORTACIONES AL INFONAVIT</t>
  </si>
  <si>
    <t>Representa los adeudos con proveedores derivados de operaciones de la COMISION ESTATAL DE LOS DERECHOS HUMANOS, con vencimiento menor o igual a doce meses.</t>
  </si>
  <si>
    <t>SALDO INICIAL</t>
  </si>
  <si>
    <t>Retenciones por Pagar a Corto Plazo</t>
  </si>
  <si>
    <r>
      <t xml:space="preserve">Saldo inicial del periodo </t>
    </r>
    <r>
      <rPr>
        <b/>
        <sz val="10"/>
        <color theme="1"/>
        <rFont val="Arial"/>
        <family val="2"/>
      </rPr>
      <t>(I.S.R. retenido por la SFA no enterado al SAT correspondiente a ejercicios anteriores)</t>
    </r>
  </si>
  <si>
    <r>
      <t xml:space="preserve">Saldo inicial del periodo </t>
    </r>
    <r>
      <rPr>
        <b/>
        <sz val="10"/>
        <color theme="1"/>
        <rFont val="Arial"/>
        <family val="2"/>
      </rPr>
      <t>(retenciones por pagar a corto plazo por la CEDH)</t>
    </r>
  </si>
  <si>
    <t>Retenciones por pagar a corto plazo por la CEDH</t>
  </si>
  <si>
    <t>Impuesto Sobre la Renta</t>
  </si>
  <si>
    <t>Impuesto al Valor Agregado</t>
  </si>
  <si>
    <t>Cuotas al IMSS</t>
  </si>
  <si>
    <t>Retenciones por pensión Alimenticia</t>
  </si>
  <si>
    <t>Descuentos por faltas</t>
  </si>
  <si>
    <t>Descuentos por Incapacidad</t>
  </si>
  <si>
    <t>Retenciones por INFONAVIT</t>
  </si>
  <si>
    <t>Fondo de pensiones</t>
  </si>
  <si>
    <t>Pagaré</t>
  </si>
  <si>
    <t>Impuesto sobre nómina</t>
  </si>
  <si>
    <t>Nota: Montos negativos debido a pasivos de ejercicios anteriores.</t>
  </si>
  <si>
    <t>Pasivo No Circulante</t>
  </si>
  <si>
    <t>Destacan entre las principales partidas del Pasivo No Circulante las siguientes:</t>
  </si>
  <si>
    <t>DOCUMENTOS POR PAGAR A LARGO PLAZO</t>
  </si>
  <si>
    <t>Suma de Pasivos a Largo Plazo</t>
  </si>
  <si>
    <t xml:space="preserve">Saldo inicial </t>
  </si>
  <si>
    <t>CAMBIOS EN LA HACIENDA PUBLICA/PATRIMONIO</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</si>
  <si>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</si>
  <si>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</si>
  <si>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Enero</t>
  </si>
  <si>
    <t>Febrero</t>
  </si>
  <si>
    <t>Marzo</t>
  </si>
  <si>
    <r>
      <t xml:space="preserve">Ingresos recaudados por la CEDH </t>
    </r>
    <r>
      <rPr>
        <b/>
        <sz val="10"/>
        <color theme="1"/>
        <rFont val="Arial"/>
        <family val="2"/>
      </rPr>
      <t>(recursos depositados a la cuenta administradora)</t>
    </r>
  </si>
  <si>
    <t>Otros ingresos</t>
  </si>
  <si>
    <t>MENOS:</t>
  </si>
  <si>
    <r>
      <t xml:space="preserve">Gastos de funcionamiento </t>
    </r>
    <r>
      <rPr>
        <b/>
        <sz val="10"/>
        <color theme="1"/>
        <rFont val="Arial"/>
        <family val="2"/>
      </rPr>
      <t>(cargos realizados por la CEDH)</t>
    </r>
  </si>
  <si>
    <t>Resultado del ejercicio (ahorro o desahorro) al 31 de marzo de 2024</t>
  </si>
  <si>
    <t>Abril</t>
  </si>
  <si>
    <t>Mayo</t>
  </si>
  <si>
    <t>Junio</t>
  </si>
  <si>
    <t>Resultado del ejercicio (ahorro o desahorro) al 30 de junio de 2024</t>
  </si>
  <si>
    <t>Julio</t>
  </si>
  <si>
    <t>Agosto</t>
  </si>
  <si>
    <t>Septiembre</t>
  </si>
  <si>
    <t>Conciliación entre los Ingresos Presupuestarios y Contables</t>
  </si>
  <si>
    <t>Total de ingresos presupuestarios</t>
  </si>
  <si>
    <t>Mas:</t>
  </si>
  <si>
    <t>Ingresos contables no presupuestarios</t>
  </si>
  <si>
    <t>Menos:</t>
  </si>
  <si>
    <t>Ingresos presupuestarios no contables</t>
  </si>
  <si>
    <t>Igual:</t>
  </si>
  <si>
    <t>Total de ingresos contables</t>
  </si>
  <si>
    <t>Conciliación entre los Egresos Presupuestarios y los Gastos Contables</t>
  </si>
  <si>
    <t>Total de egresos presupuestarios</t>
  </si>
  <si>
    <t>Egresos presupuestarios no contables</t>
  </si>
  <si>
    <t>Gastos contables no presupuestarios</t>
  </si>
  <si>
    <t>Total de gastos contables</t>
  </si>
  <si>
    <t>VALORES</t>
  </si>
  <si>
    <t>EMISIÓN DE OBLIGACIONES</t>
  </si>
  <si>
    <t>AVALES Y GARANTÍAS</t>
  </si>
  <si>
    <t>JUICIOS</t>
  </si>
  <si>
    <t>INVERSIÓN MEDIANTE PROYECTOS PARA PRESTACIÓN DE SERVICIOS (PPS) Y SIMILARES</t>
  </si>
  <si>
    <t>BIENES CONCESIONADOS O EN COMODATO</t>
  </si>
  <si>
    <t>Nota: la cifra de bienes en concesionados o en comodato corresponde a ejercicios anteriores.</t>
  </si>
  <si>
    <t>Responsabilidad Sobre la Presentación Razonable de la Información Contable</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</si>
  <si>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</si>
  <si>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NOTA ADICIONAL 1. Con fecha 10 de abril se recibe via correo electrónico Minuta de Conciliación del Ejercicio Fiscal 2023</t>
  </si>
  <si>
    <t>NOTA ADICIONAL 2. Se realiza recalendarización en la partida 41404 GASTOS DE OPERACIÓN con la finalidad de dar cumplimiento a los requerimientos de este Organismo Autonómo.</t>
  </si>
  <si>
    <t>NOTA ADICIONAL 3. Se adquieren vehículos programados para compra en el anteproyecto 2024.</t>
  </si>
  <si>
    <t>NOTA ADICIONAL 4. De los ingresos devengados para el mes de abril solamente se recaudaron Servicios Personales y Gastos de Operación.</t>
  </si>
  <si>
    <t>NOTA ADICIONAL 5. Con fecha 29 de mayo se recibe via correo electrónico por parte de la Dirección de Programación y Presupuesto, la minuta de conciliación correspondiente al primer trimestre del ejercicio fiscal 2024.</t>
  </si>
  <si>
    <t>NOTA ADICIONAL 7. En el mes de junio se realizaron dos anticipos por concepto de compra de dos inmuebles de acuerdo a lo presupuestado en el anteproyecto para este ejercicio fiscal.</t>
  </si>
  <si>
    <t>NOTA ADICIONAL 8. En el mes de julio se realizaron los finiquitos de los anticipos por compra de dos bienes inmuebles, sin embargo aún no se toma posesión de ellos porque se encuentran en trámite notarial.</t>
  </si>
  <si>
    <t>NOTA ADICIONAL 9. Se realizaron ajustes presupuestales con la finalidad de cumplir con las necesidades de este organismo.</t>
  </si>
  <si>
    <t>“Bajo protesta de decir verdad declaramos que los Estados Financieros y sus notas, son razonablemente correctos y son responsabilidad del emisor”.</t>
  </si>
  <si>
    <t>CUENTAS POR COBRAR A CORTO PLAZO</t>
  </si>
  <si>
    <t>DEUDORES DIVERSOS POR COBRAR A CORTO PLAZO</t>
  </si>
  <si>
    <t>Resultado del ejercicio (ahorro o desahorro) al 30 de septiembre de 2024</t>
  </si>
  <si>
    <t xml:space="preserve">Presentar el análisis de las cifras del periodo actual (2024) y periodo anterior (2023) del Efectivo y Equivalentes al Efectivo, al Final del Ejercicio del Estado de Flujos de Efectivo, respecto a la composición del rubro de Efectivo y Equivalentes, utilizando el siguiente cuadro:
</t>
  </si>
  <si>
    <t>NOTA ADICIONAL 6. De los ingresos calendarizados correspondientes al mes de junio unicamente se recaudaron Servicios Personales, quedando pendientes Materiales y Suministros, Servicios Generales, Gastos de Gastos de Operacion y Bienes muebles, inmuebles e intanglibles.</t>
  </si>
  <si>
    <t>NOTA ADICIONAL 10. De los ingresos calendarizados correspondientes al mes de septiembre unicamente se recaudaron Servicios Personales, Materiales y Suministros y  Gastos de Gastos de Operacion, quedando pendientes Servicios Generales, y Bienes muebles, inmuebles e intanglibles.</t>
  </si>
  <si>
    <t>Derechos a Recibir Bienes o Servicios</t>
  </si>
  <si>
    <t>OCTUBRE</t>
  </si>
  <si>
    <t>NOVIEMBRE</t>
  </si>
  <si>
    <t>DICIEMBRE</t>
  </si>
  <si>
    <t xml:space="preserve">CFE SUMINISTRADOR DE SERVICIOS BASICOS </t>
  </si>
  <si>
    <t>COMITÉ DE AGUA POTABLE Y ALCANTARILLADO LAZARO CARDENAS</t>
  </si>
  <si>
    <t>SIN NOMBRE</t>
  </si>
  <si>
    <t>SERVICIO POSRTOMARIN S.A. DE C.V.</t>
  </si>
  <si>
    <t>LUZ MARIA DEL CARMEN ESTRADA VERDUZCO</t>
  </si>
  <si>
    <t>GILBERTO RIVERA MARTINEZ</t>
  </si>
  <si>
    <t>SERVICIO SOLCER S.A. DE C.V.</t>
  </si>
  <si>
    <t>SERVICIO ARUMBASI S DE RL DE CV</t>
  </si>
  <si>
    <t>ALTA SEGURIDAD AEREA E INDUSTRIAL S DE RL DE CV</t>
  </si>
  <si>
    <t>MUNICIPIO DE APATZINGAN</t>
  </si>
  <si>
    <t>NARCISO AGUILERA GOMEZ</t>
  </si>
  <si>
    <t>POLICIA AUXILIAR DEL ESTADO DE MICHOACAN</t>
  </si>
  <si>
    <t>MATERIAL DE LIMPIEZA</t>
  </si>
  <si>
    <t>MATERIALES Y UTILES PARA EL PROCESAMIENTO EN EQUIPOS Y BIENES INFORMATICOS</t>
  </si>
  <si>
    <t>IMPRESIÓN Y ELABORACION DE MATERIAL INFORMATIVO DERIVADO DE LA OPERACIÓN Y ADMINISTRACION DE LOS ENTES PUBLICOS</t>
  </si>
  <si>
    <t>Octubre</t>
  </si>
  <si>
    <t>Noviembre</t>
  </si>
  <si>
    <t>Diciembre</t>
  </si>
  <si>
    <t>Otros gastos y pérdidas extraordinarias</t>
  </si>
  <si>
    <t>DEUDORES DIVERSOS</t>
  </si>
  <si>
    <t>Deudores Diversos</t>
  </si>
  <si>
    <t>SOLUCIONES ADMINISTRATIVAS Y GUBERNAMENTALES ANTEQUERA SA DE CV</t>
  </si>
  <si>
    <t>NOTA ADICIONAL 11. El día 08 de abril se realizó un depósito por error a nombre de SOLUCIONES ADMINISTRATIVAS Y GUBERNAMENTALES ANTEQUERA SA DE CV, se procede a realizar el reporte a la institución bancaria BBVA, la cual nos responde que no procede nuestro reclamo, posteriormente se hace lo procedente en la Comisión Nacional para la Protección y Defensa de los Usuarios de Servicios Financieros, de la cual tampoco procede a favor de este organismo. Como última instancia se hace el reporte al Sistema de Administración Tributaria, para los posibles efectos fiscales que se soliciten.</t>
  </si>
  <si>
    <t>NOTA ADICIONAL 12.  Se compraron y se dieron de alta los inmuebles ubicados en La Piedad, Uruapan y Sahuayo, asi mismo se dieron de alta los terrenos ubicados en Villas del Pedregal, Zamora y La piedad los cuales fueron recibidos en donación.</t>
  </si>
  <si>
    <t>AL 31 DE DICIEMBRE DE 2024</t>
  </si>
  <si>
    <t>CINTHIA MARIA RUIZ LOPEZ</t>
  </si>
  <si>
    <t xml:space="preserve">Saldo </t>
  </si>
  <si>
    <t>Este género se compone de dos grupos, el Pasivo Circulante y el Pasivo No Circulante, en éstos inciden pasivos derivados de operaciones por servicios personales, cuentas por pagar por operaciones presupuestarias devengadas y contabilizadas al 31 de diciembre del ejercicio correspondiente; pasivos por obligaciones laborales, a continuación se presenta la integración del pasivo:</t>
  </si>
  <si>
    <t>AGUINALDO O GRATIFICACION DE FIN DE AÑO</t>
  </si>
  <si>
    <t>RED DE CARRETERAS DE OCCIDENTE</t>
  </si>
  <si>
    <t>FRANCISCO JAVIER CEDEÑO SERENO</t>
  </si>
  <si>
    <t>GELOM SAN MIGUEL S.A. DE C.V.</t>
  </si>
  <si>
    <t>SUPER SERVICIO MARAVILLAS SA DE CV</t>
  </si>
  <si>
    <t>SUPER SERVICIO ACUEDUCTO-MORELIA SA DE CV</t>
  </si>
  <si>
    <t>NUEVA WALMART DE MEXICO S. DE RL. DE C.V.</t>
  </si>
  <si>
    <t>MARIA ELENA SILVA MARTINEZ</t>
  </si>
  <si>
    <t>I+D MEXICO S.A. DE C.V.</t>
  </si>
  <si>
    <t>CONCESIONARIA DE AUTOPISTAS DE MICHOACAN</t>
  </si>
  <si>
    <t>MULTISERVICIOS DEL ORIENTE</t>
  </si>
  <si>
    <t>SUSHI FACTORY SA DE CV</t>
  </si>
  <si>
    <t>SERVICIO QUINCEO SA DE CV</t>
  </si>
  <si>
    <t>RADIOMOVIL DIPSA S.A. DE C.V.</t>
  </si>
  <si>
    <t>RESTAURANT BAR RINCON DE AGUILILLA SA DE CV</t>
  </si>
  <si>
    <t>GASOMICH SA DE CV</t>
  </si>
  <si>
    <t>SERVICIO SANTA MARIA CANCHESDA S.A. DE C.V.</t>
  </si>
  <si>
    <t>GASOLINERA IXTAPA S.A. DE C.V.</t>
  </si>
  <si>
    <t>LUCILA GOMEZ ROSAS</t>
  </si>
  <si>
    <t>BEBIDAS PURIFICADAS S. DE R.L. DE C.V.</t>
  </si>
  <si>
    <t>FRANCISCO DANIEL HUERTA</t>
  </si>
  <si>
    <t>GASOLINERA EL BALSAS S.A. DE C.V.</t>
  </si>
  <si>
    <t>CLAUDIA ANDREA CHAVEZ MORALES</t>
  </si>
  <si>
    <t>CRISTINA GUERRERO GUERRERO</t>
  </si>
  <si>
    <t>GABRIELA VALDES MIRANDA</t>
  </si>
  <si>
    <t>ADHESIVOS FIXOL S.A. DE C.V.</t>
  </si>
  <si>
    <t>J. ANGEL HERREJON ALVARADO</t>
  </si>
  <si>
    <t>J. JESUS MAGAÑA TORRES</t>
  </si>
  <si>
    <t>JUAN CARLOS MENESES ANDRADE</t>
  </si>
  <si>
    <t>SAHARA PEREZ TEPICHIN</t>
  </si>
  <si>
    <t>El importe de esta cuenta esta constituido principalmente por: Retenciones de ISR por Sueldos y Salarios, Honorarios y por Arrendamiento, respectivos al 31 de diciembre de 2024; retenciones derivadas de aportaciones de seguridad social (Trabajadores), mismas que se liquidan en el mes de enero del año 2025. Además del Impuesto sobre nómina, retenciones por pensión alimenticia, descuentos por inasistencia e incapacidad.</t>
  </si>
  <si>
    <t>HACIENDA PÚBLICA/ PATRIMONIO NETO AL 31 DE DICIEMBRE 2024</t>
  </si>
  <si>
    <t>Resultado del ejercicio (ahorro o desahorro) al 31 de diciembre de 2024</t>
  </si>
  <si>
    <t>NOTA: El rubro de gastos y pérdidas extraordinarias correspondientes al mes de noviembre se debe a bajas de mobiliario por obsolescencia. En el mes de diciembre, corresponde a las depreciaciones anuales.</t>
  </si>
  <si>
    <t>NOTA ADICIONAL 13. Al cierre del ejercicio queda como deudor el proveedor denominado "SOLUCIONES ADMINISTRATIVAS Y GUBERNAMENTALES ANTEQUERA SA DE CV" POR LA TRANSFERENCIA INDEBIDA NO FACTURADA POR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</si>
</sst>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quot;$&quot;* #,##0.00_);_(&quot;$&quot;* \(#,##0.00\);_(&quot;$&quot;* &quot;-&quot;??_);_(@_)"/>
    <numFmt numFmtId="165" formatCode="&quot;$&quot;\ #,###,###.00"/>
    <numFmt numFmtId="166" formatCode="&quot;$&quot;#,##0.00"/>
  </numFmts>
  <fonts count="4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7.5"/>
      <color rgb="FF000000"/>
      <name val="Arial"/>
      <family val="2"/>
    </font>
    <font>
      <b/>
      <sz val="10"/>
      <name val="Arial"/>
      <family val="2"/>
    </font>
    <font>
      <b/>
      <sz val="11"/>
      <name val="Arial"/>
      <family val="2"/>
    </font>
    <font>
      <i/>
      <sz val="5"/>
      <color rgb="FF000000"/>
      <name val="Arial"/>
      <family val="2"/>
    </font>
    <font>
      <sz val="6"/>
      <color theme="1"/>
      <name val="Arial"/>
      <family val="2"/>
    </font>
    <font>
      <b/>
      <sz val="9"/>
      <color rgb="FF2C2E36"/>
      <name val="Arial"/>
      <family val="2"/>
    </font>
    <font>
      <b/>
      <sz val="8"/>
      <name val="Arial"/>
      <family val="2"/>
    </font>
    <font>
      <u/>
      <sz val="10"/>
      <color theme="10"/>
      <name val="Times New Roman"/>
      <family val="1"/>
    </font>
    <font>
      <sz val="10"/>
      <name val="Arial"/>
      <family val="2"/>
    </font>
    <font>
      <sz val="10"/>
      <color theme="1"/>
      <name val="Arial"/>
      <family val="2"/>
    </font>
    <font>
      <sz val="7"/>
      <color rgb="FF000000"/>
      <name val="Arial"/>
      <family val="2"/>
    </font>
    <font>
      <sz val="8"/>
      <color theme="1"/>
      <name val="Arial"/>
      <family val="2"/>
    </font>
    <font>
      <b/>
      <sz val="10"/>
      <color theme="1"/>
      <name val="Arial"/>
      <family val="2"/>
    </font>
  </fonts>
  <fills count="6">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7">
    <xf numFmtId="0" fontId="0" fillId="0" borderId="0"/>
    <xf numFmtId="0" fontId="17" fillId="0" borderId="0" applyNumberFormat="0" applyFill="0" applyBorder="0" applyAlignment="0" applyProtection="0">
      <alignment vertical="top"/>
      <protection locked="0"/>
    </xf>
    <xf numFmtId="164" fontId="29" fillId="0" borderId="0" applyFont="0" applyFill="0" applyBorder="0" applyAlignment="0" applyProtection="0"/>
    <xf numFmtId="9" fontId="32" fillId="0" borderId="0" applyFont="0" applyFill="0" applyBorder="0" applyAlignment="0" applyProtection="0"/>
    <xf numFmtId="0" fontId="29" fillId="0" borderId="0"/>
    <xf numFmtId="164" fontId="29" fillId="0" borderId="0" applyFont="0" applyFill="0" applyBorder="0" applyAlignment="0" applyProtection="0"/>
    <xf numFmtId="0" fontId="40" fillId="0" borderId="0" applyNumberFormat="0" applyFill="0" applyBorder="0" applyAlignment="0" applyProtection="0"/>
  </cellStyleXfs>
  <cellXfs count="590">
    <xf numFmtId="0" fontId="0" fillId="0" borderId="0" xfId="0" applyFill="1" applyBorder="1" applyAlignment="1">
      <alignment horizontal="left" vertical="top"/>
    </xf>
    <xf numFmtId="0" fontId="23" fillId="0" borderId="0" xfId="0" applyFont="1" applyFill="1" applyBorder="1" applyAlignment="1">
      <alignment horizontal="left" vertical="top"/>
    </xf>
    <xf numFmtId="0" fontId="25" fillId="3" borderId="9"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10" xfId="0" applyFont="1" applyFill="1" applyBorder="1" applyAlignment="1">
      <alignment horizontal="center" vertical="center"/>
    </xf>
    <xf numFmtId="0" fontId="25" fillId="5" borderId="9" xfId="0" applyFont="1" applyFill="1" applyBorder="1" applyAlignment="1">
      <alignment horizontal="center" vertical="center"/>
    </xf>
    <xf numFmtId="0" fontId="26" fillId="5" borderId="5" xfId="0" applyFont="1" applyFill="1" applyBorder="1" applyAlignment="1">
      <alignment vertical="center"/>
    </xf>
    <xf numFmtId="0" fontId="26" fillId="5" borderId="5" xfId="0" applyFont="1" applyFill="1" applyBorder="1" applyAlignment="1">
      <alignment vertical="center" wrapText="1"/>
    </xf>
    <xf numFmtId="49" fontId="26" fillId="5" borderId="5" xfId="0" applyNumberFormat="1" applyFont="1" applyFill="1" applyBorder="1" applyAlignment="1">
      <alignment vertical="center"/>
    </xf>
    <xf numFmtId="49" fontId="26" fillId="5" borderId="10" xfId="0" applyNumberFormat="1" applyFont="1" applyFill="1" applyBorder="1" applyAlignment="1">
      <alignment vertical="center"/>
    </xf>
    <xf numFmtId="0" fontId="25" fillId="0" borderId="9" xfId="0" applyFont="1" applyFill="1" applyBorder="1" applyAlignment="1">
      <alignment horizontal="center" vertical="center"/>
    </xf>
    <xf numFmtId="0" fontId="26" fillId="0" borderId="5" xfId="0" applyFont="1" applyFill="1" applyBorder="1" applyAlignment="1">
      <alignment vertical="center"/>
    </xf>
    <xf numFmtId="0" fontId="26" fillId="0" borderId="5" xfId="0" applyFont="1" applyFill="1" applyBorder="1" applyAlignment="1">
      <alignment vertical="center" wrapText="1"/>
    </xf>
    <xf numFmtId="49" fontId="26" fillId="0" borderId="5" xfId="0" applyNumberFormat="1" applyFont="1" applyFill="1" applyBorder="1" applyAlignment="1">
      <alignment vertical="center"/>
    </xf>
    <xf numFmtId="49" fontId="26" fillId="0" borderId="10" xfId="0" applyNumberFormat="1" applyFont="1" applyFill="1" applyBorder="1" applyAlignment="1">
      <alignment vertical="center"/>
    </xf>
    <xf numFmtId="0" fontId="25" fillId="5" borderId="11" xfId="0" applyFont="1" applyFill="1" applyBorder="1" applyAlignment="1">
      <alignment horizontal="center" vertical="center"/>
    </xf>
    <xf numFmtId="0" fontId="26" fillId="5" borderId="12" xfId="0" applyFont="1" applyFill="1" applyBorder="1" applyAlignment="1">
      <alignment vertical="center"/>
    </xf>
    <xf numFmtId="0" fontId="26" fillId="5" borderId="12" xfId="0" applyFont="1" applyFill="1" applyBorder="1" applyAlignment="1">
      <alignment vertical="center" wrapText="1"/>
    </xf>
    <xf numFmtId="49" fontId="26" fillId="5" borderId="12" xfId="0" applyNumberFormat="1" applyFont="1" applyFill="1" applyBorder="1" applyAlignment="1">
      <alignment vertical="center"/>
    </xf>
    <xf numFmtId="49" fontId="26" fillId="5" borderId="13" xfId="0" applyNumberFormat="1" applyFont="1" applyFill="1" applyBorder="1" applyAlignment="1">
      <alignment vertical="center"/>
    </xf>
    <xf numFmtId="0" fontId="20" fillId="0" borderId="0" xfId="0" applyFont="1"/>
    <xf numFmtId="0" fontId="27" fillId="0" borderId="0" xfId="0" applyFont="1" applyAlignment="1"/>
    <xf numFmtId="0" fontId="27" fillId="0" borderId="0" xfId="0" applyFont="1" applyBorder="1" applyAlignment="1">
      <alignment vertical="center"/>
    </xf>
    <xf numFmtId="49" fontId="27" fillId="0" borderId="0" xfId="0" applyNumberFormat="1" applyFont="1" applyBorder="1" applyAlignment="1">
      <alignment vertical="center"/>
    </xf>
    <xf numFmtId="0" fontId="28" fillId="0" borderId="0" xfId="0" applyFont="1" applyFill="1" applyBorder="1" applyAlignment="1">
      <alignment horizontal="left" vertical="top"/>
    </xf>
    <xf numFmtId="49" fontId="26" fillId="0" borderId="15" xfId="0" applyNumberFormat="1" applyFont="1" applyFill="1" applyBorder="1" applyAlignment="1">
      <alignment vertical="center"/>
    </xf>
    <xf numFmtId="49" fontId="26" fillId="0" borderId="16" xfId="0" applyNumberFormat="1" applyFont="1" applyFill="1" applyBorder="1" applyAlignment="1">
      <alignment vertical="center"/>
    </xf>
    <xf numFmtId="0" fontId="25" fillId="0" borderId="11" xfId="0" applyFont="1" applyFill="1" applyBorder="1" applyAlignment="1">
      <alignment horizontal="center" vertical="center"/>
    </xf>
    <xf numFmtId="0" fontId="26" fillId="0" borderId="12" xfId="0" applyFont="1" applyFill="1" applyBorder="1" applyAlignment="1">
      <alignment vertical="center"/>
    </xf>
    <xf numFmtId="0" fontId="26" fillId="0" borderId="12" xfId="0" applyFont="1" applyFill="1" applyBorder="1" applyAlignment="1">
      <alignment vertical="center" wrapText="1"/>
    </xf>
    <xf numFmtId="49" fontId="26" fillId="0" borderId="12" xfId="0" applyNumberFormat="1" applyFont="1" applyFill="1" applyBorder="1" applyAlignment="1">
      <alignment vertical="center"/>
    </xf>
    <xf numFmtId="49" fontId="26" fillId="0" borderId="13" xfId="0" applyNumberFormat="1" applyFont="1" applyFill="1" applyBorder="1" applyAlignment="1">
      <alignment vertical="center"/>
    </xf>
    <xf numFmtId="0" fontId="28" fillId="0" borderId="0" xfId="0" applyFont="1" applyFill="1" applyBorder="1" applyAlignment="1">
      <alignment horizontal="left" vertical="top" wrapText="1"/>
    </xf>
    <xf numFmtId="0" fontId="18"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5" fillId="0" borderId="0"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 fillId="0" borderId="0" xfId="0" applyNumberFormat="1" applyFont="1" applyFill="1" applyBorder="1" applyAlignment="1">
      <alignment vertical="top" wrapText="1"/>
    </xf>
    <xf numFmtId="0" fontId="10" fillId="0" borderId="0" xfId="0" applyNumberFormat="1" applyFont="1" applyFill="1" applyBorder="1" applyAlignment="1">
      <alignment horizontal="center" vertical="top" wrapText="1"/>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6" fillId="0" borderId="0" xfId="0" applyNumberFormat="1" applyFont="1" applyFill="1" applyBorder="1" applyAlignment="1">
      <alignmen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7" fillId="0" borderId="0" xfId="0" applyNumberFormat="1" applyFont="1" applyFill="1" applyBorder="1" applyAlignment="1">
      <alignment horizontal="left" vertical="top"/>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1" fillId="0" borderId="0" xfId="0" applyFont="1" applyFill="1" applyBorder="1" applyAlignment="1">
      <alignment horizontal="left" vertical="top"/>
    </xf>
    <xf numFmtId="0" fontId="28" fillId="0" borderId="0" xfId="0" applyFont="1" applyFill="1" applyBorder="1" applyAlignment="1">
      <alignment horizontal="center" vertical="top" wrapText="1"/>
    </xf>
    <xf numFmtId="0" fontId="1" fillId="0" borderId="0" xfId="0" applyNumberFormat="1" applyFont="1" applyFill="1" applyBorder="1" applyAlignment="1">
      <alignment horizontal="center" vertical="top" wrapText="1"/>
    </xf>
    <xf numFmtId="0" fontId="15" fillId="0" borderId="0" xfId="2" applyNumberFormat="1" applyFont="1" applyFill="1" applyBorder="1" applyAlignment="1">
      <alignment horizontal="right"/>
    </xf>
    <xf numFmtId="0" fontId="7" fillId="0" borderId="0" xfId="0" applyNumberFormat="1" applyFont="1" applyFill="1" applyBorder="1" applyAlignment="1">
      <alignment horizontal="center" vertical="justify"/>
    </xf>
    <xf numFmtId="0" fontId="33" fillId="0" borderId="0" xfId="0" applyNumberFormat="1" applyFont="1" applyFill="1" applyBorder="1" applyAlignment="1">
      <alignment vertical="top" wrapText="1"/>
    </xf>
    <xf numFmtId="0" fontId="2" fillId="0" borderId="0" xfId="0" applyNumberFormat="1" applyFont="1" applyFill="1" applyBorder="1" applyAlignment="1">
      <alignment horizontal="center" vertical="top"/>
    </xf>
    <xf numFmtId="0" fontId="1" fillId="0" borderId="0" xfId="0" applyNumberFormat="1" applyFont="1" applyFill="1" applyBorder="1" applyAlignment="1">
      <alignment horizontal="left" vertical="top" wrapText="1"/>
    </xf>
    <xf numFmtId="0" fontId="34" fillId="0" borderId="0" xfId="0" applyNumberFormat="1" applyFont="1" applyFill="1" applyBorder="1" applyAlignment="1">
      <alignment horizontal="left" vertical="top"/>
    </xf>
    <xf numFmtId="0" fontId="34" fillId="0" borderId="0" xfId="0" applyNumberFormat="1" applyFont="1" applyFill="1" applyBorder="1" applyAlignment="1">
      <alignment vertical="top"/>
    </xf>
    <xf numFmtId="0" fontId="19" fillId="0" borderId="0" xfId="0" applyNumberFormat="1" applyFont="1" applyFill="1" applyBorder="1" applyAlignment="1">
      <alignment horizontal="left" vertical="top"/>
    </xf>
    <xf numFmtId="0" fontId="36" fillId="0" borderId="0" xfId="0" applyNumberFormat="1" applyFont="1" applyFill="1" applyBorder="1" applyAlignment="1">
      <alignment horizontal="right"/>
    </xf>
    <xf numFmtId="164" fontId="15" fillId="0" borderId="0" xfId="2" applyFont="1" applyFill="1" applyBorder="1" applyAlignment="1"/>
    <xf numFmtId="165" fontId="45" fillId="0" borderId="0" xfId="2" applyNumberFormat="1" applyFont="1" applyFill="1" applyBorder="1" applyAlignment="1"/>
    <xf numFmtId="164" fontId="45" fillId="0" borderId="0" xfId="2" applyFont="1" applyFill="1" applyBorder="1" applyAlignment="1"/>
    <xf numFmtId="7" fontId="15" fillId="0" borderId="0" xfId="2" applyNumberFormat="1" applyFont="1" applyFill="1" applyBorder="1" applyAlignment="1"/>
    <xf numFmtId="164" fontId="45" fillId="0" borderId="0" xfId="2" applyFont="1" applyFill="1" applyBorder="1" applyAlignment="1">
      <alignment horizontal="right" vertical="center"/>
    </xf>
    <xf numFmtId="0" fontId="10" fillId="0" borderId="0" xfId="0" applyNumberFormat="1" applyFont="1" applyFill="1" applyBorder="1" applyAlignment="1">
      <alignment horizontal="right" vertical="top"/>
    </xf>
    <xf numFmtId="0" fontId="10" fillId="0" borderId="0" xfId="0" applyNumberFormat="1" applyFont="1" applyFill="1" applyBorder="1" applyAlignment="1">
      <alignment vertical="top"/>
    </xf>
    <xf numFmtId="0" fontId="8" fillId="0" borderId="0" xfId="0" applyFont="1" applyFill="1" applyAlignment="1">
      <alignment horizontal="left" vertical="top"/>
    </xf>
    <xf numFmtId="0" fontId="10" fillId="0" borderId="0" xfId="0" applyNumberFormat="1" applyFont="1" applyFill="1" applyBorder="1" applyAlignment="1">
      <alignment horizontal="right" vertical="center" wrapText="1"/>
    </xf>
    <xf numFmtId="0" fontId="8" fillId="0" borderId="0" xfId="0" applyNumberFormat="1" applyFont="1" applyFill="1" applyBorder="1" applyAlignment="1">
      <alignment horizontal="right" vertical="top" wrapText="1"/>
    </xf>
    <xf numFmtId="0" fontId="8" fillId="0" borderId="0" xfId="0" applyNumberFormat="1" applyFont="1" applyFill="1" applyBorder="1" applyAlignment="1">
      <alignment vertical="top"/>
    </xf>
    <xf numFmtId="0" fontId="10" fillId="0" borderId="0" xfId="0" applyNumberFormat="1" applyFont="1" applyFill="1" applyBorder="1" applyAlignment="1">
      <alignment horizontal="right" vertical="top" wrapText="1"/>
    </xf>
    <xf numFmtId="0" fontId="12" fillId="0" borderId="0" xfId="0" applyFont="1" applyFill="1" applyAlignment="1">
      <alignment horizontal="left" vertical="top"/>
    </xf>
    <xf numFmtId="0" fontId="18" fillId="0" borderId="1" xfId="0" applyFont="1" applyFill="1" applyBorder="1" applyAlignment="1">
      <alignment horizontal="left" vertical="top"/>
    </xf>
    <xf numFmtId="0" fontId="19" fillId="0" borderId="1" xfId="0" applyFont="1" applyFill="1" applyBorder="1" applyAlignment="1">
      <alignment vertical="center" wrapText="1"/>
    </xf>
    <xf numFmtId="0" fontId="8" fillId="0" borderId="0" xfId="0" applyNumberFormat="1" applyFont="1" applyFill="1" applyBorder="1" applyAlignment="1">
      <alignment vertical="justify" wrapText="1"/>
    </xf>
    <xf numFmtId="0" fontId="8" fillId="0" borderId="0" xfId="0" applyFont="1" applyFill="1" applyAlignment="1">
      <alignment vertical="justify" wrapText="1"/>
    </xf>
    <xf numFmtId="0" fontId="19" fillId="0" borderId="0" xfId="0" applyFont="1" applyFill="1" applyAlignment="1">
      <alignment horizontal="center" vertical="center" wrapText="1"/>
    </xf>
    <xf numFmtId="4" fontId="19"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4" fontId="19" fillId="0" borderId="0" xfId="0" applyNumberFormat="1" applyFont="1" applyFill="1" applyAlignment="1">
      <alignment horizontal="right" vertical="center" wrapText="1"/>
    </xf>
    <xf numFmtId="4" fontId="43" fillId="0" borderId="0" xfId="0" applyNumberFormat="1" applyFont="1" applyFill="1" applyAlignment="1">
      <alignment horizontal="center" vertical="center" wrapText="1"/>
    </xf>
    <xf numFmtId="0" fontId="5" fillId="0" borderId="0" xfId="0" applyFont="1" applyFill="1" applyAlignment="1">
      <alignment vertical="top"/>
    </xf>
    <xf numFmtId="0" fontId="14" fillId="0" borderId="0" xfId="0" applyFont="1" applyFill="1"/>
    <xf numFmtId="0" fontId="1" fillId="0" borderId="0" xfId="0" applyFont="1" applyFill="1" applyAlignment="1">
      <alignment vertical="top" wrapText="1"/>
    </xf>
    <xf numFmtId="0" fontId="15" fillId="0" borderId="0" xfId="0" applyFont="1" applyFill="1" applyBorder="1" applyAlignment="1"/>
    <xf numFmtId="2" fontId="14" fillId="0" borderId="0" xfId="0" applyNumberFormat="1" applyFont="1" applyFill="1" applyBorder="1" applyAlignment="1">
      <alignment horizontal="center"/>
    </xf>
    <xf numFmtId="49" fontId="15" fillId="0" borderId="0" xfId="0" applyNumberFormat="1" applyFont="1" applyFill="1" applyBorder="1" applyAlignment="1">
      <alignment horizontal="right"/>
    </xf>
    <xf numFmtId="166" fontId="15" fillId="0" borderId="0" xfId="0" applyNumberFormat="1" applyFont="1" applyFill="1" applyBorder="1" applyAlignment="1">
      <alignment horizontal="right"/>
    </xf>
    <xf numFmtId="2" fontId="15" fillId="0" borderId="0" xfId="0" applyNumberFormat="1" applyFont="1" applyFill="1" applyBorder="1" applyAlignment="1">
      <alignment horizontal="center"/>
    </xf>
    <xf numFmtId="0" fontId="11" fillId="0" borderId="0" xfId="0" applyNumberFormat="1" applyFont="1" applyFill="1" applyAlignment="1">
      <alignment horizontal="center"/>
    </xf>
    <xf numFmtId="0" fontId="14" fillId="0" borderId="0" xfId="0" applyNumberFormat="1" applyFont="1" applyFill="1" applyAlignment="1"/>
    <xf numFmtId="0" fontId="15" fillId="0" borderId="0" xfId="0" applyNumberFormat="1" applyFont="1" applyFill="1" applyAlignment="1"/>
    <xf numFmtId="0" fontId="14" fillId="0" borderId="0" xfId="0" applyNumberFormat="1" applyFont="1" applyFill="1"/>
    <xf numFmtId="0" fontId="16" fillId="0" borderId="0" xfId="0" applyNumberFormat="1" applyFont="1" applyFill="1" applyBorder="1" applyAlignment="1">
      <alignment vertical="top" wrapText="1"/>
    </xf>
    <xf numFmtId="0" fontId="45" fillId="0" borderId="0" xfId="0" applyFont="1" applyFill="1"/>
    <xf numFmtId="49" fontId="45" fillId="0" borderId="0" xfId="0" applyNumberFormat="1" applyFont="1" applyFill="1" applyAlignment="1">
      <alignment horizontal="right"/>
    </xf>
    <xf numFmtId="0" fontId="15" fillId="0" borderId="0" xfId="0" applyNumberFormat="1" applyFont="1" applyFill="1"/>
    <xf numFmtId="0" fontId="13" fillId="0" borderId="0" xfId="0" applyNumberFormat="1" applyFont="1" applyFill="1" applyBorder="1" applyAlignment="1">
      <alignment vertical="top"/>
    </xf>
    <xf numFmtId="0" fontId="15" fillId="0" borderId="0" xfId="0" applyNumberFormat="1" applyFont="1" applyFill="1" applyAlignment="1">
      <alignment vertical="center"/>
    </xf>
    <xf numFmtId="0" fontId="12" fillId="0" borderId="0" xfId="0" applyNumberFormat="1" applyFont="1" applyFill="1" applyBorder="1" applyAlignment="1">
      <alignment horizontal="left" vertical="top"/>
    </xf>
    <xf numFmtId="0" fontId="15" fillId="0" borderId="0" xfId="0" applyFont="1" applyFill="1" applyBorder="1" applyAlignment="1">
      <alignment horizontal="right"/>
    </xf>
    <xf numFmtId="0" fontId="11" fillId="0" borderId="0" xfId="0" applyFont="1" applyFill="1" applyAlignment="1">
      <alignment horizontal="center"/>
    </xf>
    <xf numFmtId="0" fontId="15" fillId="0" borderId="0" xfId="0" applyFont="1" applyFill="1"/>
    <xf numFmtId="0" fontId="5" fillId="0" borderId="0" xfId="0" applyFont="1" applyFill="1" applyAlignment="1">
      <alignment horizontal="left"/>
    </xf>
    <xf numFmtId="0" fontId="14" fillId="0" borderId="0" xfId="0" applyFont="1" applyFill="1" applyAlignment="1">
      <alignment vertical="center"/>
    </xf>
    <xf numFmtId="0" fontId="15" fillId="0" borderId="0" xfId="4" applyNumberFormat="1" applyFont="1" applyFill="1"/>
    <xf numFmtId="44" fontId="14" fillId="0" borderId="0" xfId="0" applyNumberFormat="1" applyFont="1" applyFill="1" applyAlignment="1">
      <alignment horizontal="justify" vertical="justify" wrapText="1"/>
    </xf>
    <xf numFmtId="0" fontId="16" fillId="0" borderId="0" xfId="0" applyNumberFormat="1" applyFont="1" applyFill="1" applyBorder="1" applyAlignment="1">
      <alignment horizontal="justify" vertical="justify"/>
    </xf>
    <xf numFmtId="0" fontId="8" fillId="0" borderId="0" xfId="0" applyNumberFormat="1" applyFont="1" applyFill="1" applyBorder="1" applyAlignment="1">
      <alignment horizontal="justify" vertical="justify"/>
    </xf>
    <xf numFmtId="0" fontId="19" fillId="0" borderId="0" xfId="0" applyFont="1" applyFill="1" applyBorder="1" applyAlignment="1">
      <alignment horizontal="right" vertical="justify"/>
    </xf>
    <xf numFmtId="44" fontId="19" fillId="0" borderId="0" xfId="0" applyNumberFormat="1" applyFont="1" applyFill="1" applyBorder="1"/>
    <xf numFmtId="0" fontId="1" fillId="0" borderId="0" xfId="0" applyFont="1" applyFill="1" applyAlignment="1">
      <alignment horizontal="left" vertical="justify"/>
    </xf>
    <xf numFmtId="0" fontId="1" fillId="0" borderId="0" xfId="0" applyFont="1" applyFill="1" applyAlignment="1">
      <alignment vertical="justify"/>
    </xf>
    <xf numFmtId="0" fontId="7" fillId="0" borderId="0" xfId="0" applyFont="1" applyFill="1" applyAlignment="1">
      <alignment horizontal="left" vertical="top"/>
    </xf>
    <xf numFmtId="0" fontId="15" fillId="0" borderId="0" xfId="0" applyFont="1" applyFill="1" applyAlignment="1">
      <alignment horizontal="left"/>
    </xf>
    <xf numFmtId="0" fontId="8" fillId="0" borderId="0" xfId="0" applyNumberFormat="1" applyFont="1" applyFill="1" applyBorder="1" applyAlignment="1">
      <alignment horizontal="right" vertical="justify" wrapText="1"/>
    </xf>
    <xf numFmtId="0" fontId="33" fillId="0" borderId="0" xfId="0" applyNumberFormat="1" applyFont="1" applyFill="1" applyBorder="1" applyAlignment="1">
      <alignment horizontal="left" vertical="top"/>
    </xf>
    <xf numFmtId="0" fontId="15" fillId="0" borderId="0" xfId="0" applyFont="1" applyFill="1" applyBorder="1" applyAlignment="1">
      <alignment horizontal="left" wrapText="1"/>
    </xf>
    <xf numFmtId="166" fontId="15" fillId="0" borderId="0" xfId="2" applyNumberFormat="1" applyFont="1" applyFill="1" applyBorder="1" applyAlignment="1">
      <alignment horizontal="right" wrapText="1"/>
    </xf>
    <xf numFmtId="0" fontId="0" fillId="0" borderId="0" xfId="0" applyFill="1" applyBorder="1" applyAlignment="1">
      <alignment horizontal="right" wrapText="1"/>
    </xf>
    <xf numFmtId="0" fontId="19" fillId="0" borderId="0" xfId="0" applyFont="1" applyFill="1" applyBorder="1" applyAlignment="1">
      <alignment horizontal="center" vertical="center" wrapText="1"/>
    </xf>
    <xf numFmtId="4" fontId="19"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 fontId="19" fillId="0" borderId="0" xfId="0" applyNumberFormat="1" applyFont="1" applyFill="1" applyBorder="1" applyAlignment="1">
      <alignment horizontal="right" vertical="center" wrapText="1"/>
    </xf>
    <xf numFmtId="4" fontId="43" fillId="0" borderId="0" xfId="0" applyNumberFormat="1" applyFont="1" applyFill="1" applyBorder="1" applyAlignment="1">
      <alignment horizontal="center" vertical="center" wrapText="1"/>
    </xf>
    <xf numFmtId="49" fontId="45" fillId="0" borderId="0" xfId="0" applyNumberFormat="1" applyFont="1" applyFill="1" applyBorder="1" applyAlignment="1">
      <alignment horizontal="center"/>
    </xf>
    <xf numFmtId="166" fontId="19" fillId="0" borderId="0" xfId="0" applyNumberFormat="1" applyFont="1" applyFill="1" applyBorder="1" applyAlignment="1">
      <alignment horizontal="right"/>
    </xf>
    <xf numFmtId="0" fontId="6" fillId="0" borderId="0" xfId="0" applyFont="1" applyFill="1" applyAlignment="1">
      <alignment horizontal="left" vertical="top"/>
    </xf>
    <xf numFmtId="49" fontId="45" fillId="0" borderId="0" xfId="0" applyNumberFormat="1" applyFont="1" applyFill="1" applyBorder="1" applyAlignment="1">
      <alignment horizontal="right"/>
    </xf>
    <xf numFmtId="0" fontId="13" fillId="0" borderId="0" xfId="0" applyFont="1" applyFill="1" applyAlignment="1">
      <alignment horizontal="left" vertical="top"/>
    </xf>
    <xf numFmtId="0" fontId="12" fillId="0" borderId="1" xfId="0" applyFont="1" applyFill="1" applyBorder="1" applyAlignment="1">
      <alignment vertical="center" wrapText="1"/>
    </xf>
    <xf numFmtId="0" fontId="19" fillId="0" borderId="0" xfId="0" applyNumberFormat="1" applyFont="1" applyFill="1" applyBorder="1" applyAlignment="1">
      <alignment horizontal="left"/>
    </xf>
    <xf numFmtId="0" fontId="15" fillId="0" borderId="2" xfId="0" applyNumberFormat="1" applyFont="1" applyFill="1" applyBorder="1" applyAlignment="1"/>
    <xf numFmtId="0" fontId="45" fillId="0" borderId="1" xfId="0" applyFont="1" applyFill="1" applyBorder="1" applyAlignment="1">
      <alignment horizontal="center"/>
    </xf>
    <xf numFmtId="166" fontId="18" fillId="0" borderId="1" xfId="0" applyNumberFormat="1" applyFont="1" applyFill="1" applyBorder="1" applyAlignment="1">
      <alignment horizontal="right"/>
    </xf>
    <xf numFmtId="166" fontId="19" fillId="0" borderId="1" xfId="0" applyNumberFormat="1" applyFont="1" applyFill="1" applyBorder="1" applyAlignment="1">
      <alignment horizontal="right"/>
    </xf>
    <xf numFmtId="49" fontId="45" fillId="0" borderId="0" xfId="0" applyNumberFormat="1" applyFont="1" applyFill="1" applyAlignment="1">
      <alignment horizontal="center"/>
    </xf>
    <xf numFmtId="166" fontId="19" fillId="0" borderId="0" xfId="0" applyNumberFormat="1" applyFont="1" applyFill="1" applyAlignment="1">
      <alignment horizontal="right"/>
    </xf>
    <xf numFmtId="0" fontId="39" fillId="0" borderId="0" xfId="0" applyFont="1" applyFill="1" applyAlignment="1">
      <alignment horizontal="left" vertical="justify"/>
    </xf>
    <xf numFmtId="0" fontId="5" fillId="0" borderId="0" xfId="0" applyFont="1" applyFill="1" applyAlignment="1">
      <alignment horizontal="left" vertical="top"/>
    </xf>
    <xf numFmtId="0" fontId="33" fillId="0" borderId="0" xfId="0" applyNumberFormat="1" applyFont="1" applyFill="1" applyBorder="1" applyAlignment="1">
      <alignment horizontal="left" vertical="top" wrapText="1"/>
    </xf>
    <xf numFmtId="0" fontId="10" fillId="0" borderId="0" xfId="0" applyFont="1" applyFill="1" applyAlignment="1">
      <alignment horizontal="left" vertical="justify"/>
    </xf>
    <xf numFmtId="0" fontId="8" fillId="0" borderId="0" xfId="0" applyNumberFormat="1" applyFont="1" applyFill="1" applyBorder="1" applyAlignment="1">
      <alignment horizontal="left" vertical="justify" wrapText="1"/>
    </xf>
    <xf numFmtId="0" fontId="10" fillId="0" borderId="0" xfId="0" applyNumberFormat="1" applyFont="1" applyFill="1" applyBorder="1" applyAlignment="1">
      <alignment horizontal="justify" vertical="justify" wrapText="1"/>
    </xf>
    <xf numFmtId="0" fontId="8" fillId="0" borderId="0" xfId="0" applyNumberFormat="1" applyFont="1" applyFill="1" applyBorder="1" applyAlignment="1">
      <alignment horizontal="left" vertical="justify"/>
    </xf>
    <xf numFmtId="49" fontId="45" fillId="0" borderId="0" xfId="0" applyNumberFormat="1" applyFont="1" applyFill="1" applyAlignment="1">
      <alignment horizontal="left"/>
    </xf>
    <xf numFmtId="0" fontId="14" fillId="0" borderId="0" xfId="0" applyFont="1" applyFill="1" applyAlignment="1">
      <alignment horizontal="justify" vertical="justify" wrapText="1"/>
    </xf>
    <xf numFmtId="49" fontId="45" fillId="0" borderId="0" xfId="0" applyNumberFormat="1" applyFont="1" applyFill="1" applyAlignment="1">
      <alignment horizontal="left" vertical="top"/>
    </xf>
    <xf numFmtId="0" fontId="15" fillId="0" borderId="2" xfId="0" applyNumberFormat="1" applyFont="1" applyFill="1" applyBorder="1" applyAlignment="1">
      <alignment horizontal="right"/>
    </xf>
    <xf numFmtId="0" fontId="8" fillId="0" borderId="0" xfId="0" applyNumberFormat="1" applyFont="1" applyFill="1" applyBorder="1" applyAlignment="1">
      <alignment horizontal="justify" vertical="justify" wrapText="1"/>
    </xf>
    <xf numFmtId="0" fontId="2" fillId="0" borderId="0" xfId="0" applyNumberFormat="1" applyFont="1" applyFill="1" applyBorder="1" applyAlignment="1">
      <alignment horizontal="left" vertical="top" wrapText="1"/>
    </xf>
    <xf numFmtId="0" fontId="10" fillId="0" borderId="0" xfId="0" applyNumberFormat="1" applyFont="1" applyFill="1" applyBorder="1" applyAlignment="1">
      <alignment horizontal="left" vertical="justify" wrapText="1"/>
    </xf>
    <xf numFmtId="0" fontId="10" fillId="0" borderId="0" xfId="0" applyNumberFormat="1" applyFont="1" applyFill="1" applyBorder="1" applyAlignment="1">
      <alignment horizontal="left" vertical="justify"/>
    </xf>
    <xf numFmtId="0" fontId="10" fillId="0" borderId="0" xfId="0" applyNumberFormat="1" applyFont="1" applyFill="1" applyBorder="1" applyAlignment="1">
      <alignment horizontal="left" vertical="top" wrapText="1"/>
    </xf>
    <xf numFmtId="0" fontId="2" fillId="0" borderId="0" xfId="0" applyFont="1" applyFill="1" applyAlignment="1">
      <alignment horizontal="left" vertical="top" wrapText="1"/>
    </xf>
    <xf numFmtId="0" fontId="39" fillId="0" borderId="0" xfId="0" applyFont="1" applyFill="1" applyAlignment="1">
      <alignment horizontal="left" vertical="top" wrapText="1"/>
    </xf>
    <xf numFmtId="0" fontId="19" fillId="0" borderId="0" xfId="0" applyNumberFormat="1" applyFont="1" applyFill="1" applyBorder="1" applyAlignment="1">
      <alignment horizontal="center"/>
    </xf>
    <xf numFmtId="0" fontId="14" fillId="0" borderId="0" xfId="0" applyNumberFormat="1" applyFont="1" applyFill="1" applyAlignment="1">
      <alignment horizontal="justify" vertical="justify"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9" fillId="0" borderId="0" xfId="0" applyFont="1" applyFill="1" applyAlignment="1">
      <alignment horizontal="left" vertical="top"/>
    </xf>
    <xf numFmtId="0" fontId="39" fillId="0" borderId="0" xfId="0" applyFont="1" applyFill="1" applyAlignment="1">
      <alignment horizontal="left" vertical="justify"/>
    </xf>
    <xf numFmtId="49" fontId="42" fillId="0" borderId="2" xfId="0" applyNumberFormat="1" applyFont="1" applyFill="1" applyBorder="1"/>
    <xf numFmtId="49" fontId="42" fillId="0" borderId="4" xfId="0" applyNumberFormat="1" applyFont="1" applyFill="1" applyBorder="1"/>
    <xf numFmtId="49" fontId="42" fillId="0" borderId="3" xfId="0" applyNumberFormat="1" applyFont="1" applyFill="1" applyBorder="1"/>
    <xf numFmtId="49" fontId="42" fillId="0" borderId="2" xfId="0" applyNumberFormat="1" applyFont="1" applyFill="1" applyBorder="1" applyAlignment="1">
      <alignment horizontal="left" vertical="top" wrapText="1"/>
    </xf>
    <xf numFmtId="49" fontId="42" fillId="0" borderId="4" xfId="0" applyNumberFormat="1" applyFont="1" applyFill="1" applyBorder="1" applyAlignment="1">
      <alignment horizontal="left" vertical="top" wrapText="1"/>
    </xf>
    <xf numFmtId="49" fontId="42" fillId="0" borderId="3" xfId="0" applyNumberFormat="1" applyFont="1" applyFill="1" applyBorder="1" applyAlignment="1">
      <alignment horizontal="left" vertical="top" wrapText="1"/>
    </xf>
    <xf numFmtId="165" fontId="42" fillId="0" borderId="2" xfId="0" applyNumberFormat="1" applyFont="1" applyFill="1" applyBorder="1"/>
    <xf numFmtId="165" fontId="42" fillId="0" borderId="3" xfId="0" applyNumberFormat="1" applyFont="1" applyFill="1" applyBorder="1"/>
    <xf numFmtId="4" fontId="42" fillId="0" borderId="2" xfId="0" applyNumberFormat="1" applyFont="1" applyFill="1" applyBorder="1"/>
    <xf numFmtId="4" fontId="42" fillId="0" borderId="3" xfId="0" applyNumberFormat="1" applyFont="1" applyFill="1" applyBorder="1"/>
    <xf numFmtId="49" fontId="45" fillId="0" borderId="2" xfId="0" applyNumberFormat="1" applyFont="1" applyFill="1" applyBorder="1" applyAlignment="1">
      <alignment horizontal="center"/>
    </xf>
    <xf numFmtId="49" fontId="45" fillId="0" borderId="4" xfId="0" applyNumberFormat="1" applyFont="1" applyFill="1" applyBorder="1" applyAlignment="1">
      <alignment horizontal="center"/>
    </xf>
    <xf numFmtId="49" fontId="45" fillId="0" borderId="3" xfId="0" applyNumberFormat="1" applyFont="1" applyFill="1" applyBorder="1" applyAlignment="1">
      <alignment horizontal="center"/>
    </xf>
    <xf numFmtId="49" fontId="42" fillId="0" borderId="1" xfId="0" applyNumberFormat="1" applyFont="1" applyFill="1" applyBorder="1" applyAlignment="1">
      <alignment horizontal="left" vertical="top" wrapText="1"/>
    </xf>
    <xf numFmtId="165" fontId="42" fillId="0" borderId="1" xfId="0" applyNumberFormat="1" applyFont="1" applyFill="1" applyBorder="1"/>
    <xf numFmtId="4" fontId="42" fillId="0" borderId="1" xfId="0" applyNumberFormat="1" applyFont="1" applyFill="1" applyBorder="1"/>
    <xf numFmtId="49" fontId="45" fillId="0" borderId="0" xfId="0" applyNumberFormat="1" applyFont="1" applyFill="1" applyBorder="1" applyAlignment="1">
      <alignment horizontal="left" wrapText="1"/>
    </xf>
    <xf numFmtId="0" fontId="14" fillId="0" borderId="2" xfId="4" applyNumberFormat="1" applyFont="1" applyFill="1" applyBorder="1" applyAlignment="1">
      <alignment horizontal="left"/>
    </xf>
    <xf numFmtId="0" fontId="14" fillId="0" borderId="4" xfId="4" applyNumberFormat="1" applyFont="1" applyFill="1" applyBorder="1" applyAlignment="1">
      <alignment horizontal="left"/>
    </xf>
    <xf numFmtId="0" fontId="14" fillId="0" borderId="3" xfId="4" applyNumberFormat="1" applyFont="1" applyFill="1" applyBorder="1" applyAlignment="1">
      <alignment horizontal="left"/>
    </xf>
    <xf numFmtId="165" fontId="14" fillId="0" borderId="2" xfId="4" applyNumberFormat="1" applyFont="1" applyFill="1" applyBorder="1" applyAlignment="1">
      <alignment horizontal="right"/>
    </xf>
    <xf numFmtId="165" fontId="14" fillId="0" borderId="4" xfId="4" applyNumberFormat="1" applyFont="1" applyFill="1" applyBorder="1" applyAlignment="1">
      <alignment horizontal="right"/>
    </xf>
    <xf numFmtId="165" fontId="14" fillId="0" borderId="3" xfId="4" applyNumberFormat="1" applyFont="1" applyFill="1" applyBorder="1" applyAlignment="1">
      <alignment horizontal="right"/>
    </xf>
    <xf numFmtId="0" fontId="14" fillId="0" borderId="2" xfId="4" applyNumberFormat="1" applyFont="1" applyFill="1" applyBorder="1" applyAlignment="1">
      <alignment horizontal="left" wrapText="1"/>
    </xf>
    <xf numFmtId="0" fontId="14" fillId="0" borderId="4" xfId="4" applyNumberFormat="1" applyFont="1" applyFill="1" applyBorder="1" applyAlignment="1">
      <alignment horizontal="left" wrapText="1"/>
    </xf>
    <xf numFmtId="0" fontId="14" fillId="0" borderId="3" xfId="4" applyNumberFormat="1" applyFont="1" applyFill="1" applyBorder="1" applyAlignment="1">
      <alignment horizontal="left" wrapText="1"/>
    </xf>
    <xf numFmtId="0" fontId="45" fillId="0" borderId="2" xfId="0" applyFont="1" applyFill="1" applyBorder="1" applyAlignment="1">
      <alignment horizontal="center"/>
    </xf>
    <xf numFmtId="0" fontId="45" fillId="0" borderId="4" xfId="0" applyFont="1" applyFill="1" applyBorder="1" applyAlignment="1">
      <alignment horizontal="center"/>
    </xf>
    <xf numFmtId="0" fontId="45" fillId="0" borderId="2" xfId="0" applyFont="1" applyFill="1" applyBorder="1"/>
    <xf numFmtId="0" fontId="45" fillId="0" borderId="3" xfId="0" applyFont="1" applyFill="1" applyBorder="1"/>
    <xf numFmtId="49" fontId="42" fillId="0" borderId="1" xfId="0" applyNumberFormat="1" applyFont="1" applyFill="1" applyBorder="1" applyAlignment="1">
      <alignment wrapText="1"/>
    </xf>
    <xf numFmtId="49" fontId="45" fillId="0" borderId="2" xfId="0" applyNumberFormat="1" applyFont="1" applyFill="1" applyBorder="1" applyAlignment="1">
      <alignment horizontal="right"/>
    </xf>
    <xf numFmtId="49" fontId="45" fillId="0" borderId="4" xfId="0" applyNumberFormat="1" applyFont="1" applyFill="1" applyBorder="1" applyAlignment="1">
      <alignment horizontal="right"/>
    </xf>
    <xf numFmtId="49" fontId="45" fillId="0" borderId="3" xfId="0" applyNumberFormat="1" applyFont="1" applyFill="1" applyBorder="1" applyAlignment="1">
      <alignment horizontal="right"/>
    </xf>
    <xf numFmtId="164" fontId="45" fillId="0" borderId="1" xfId="2" applyFont="1" applyFill="1" applyBorder="1" applyAlignment="1"/>
    <xf numFmtId="0" fontId="15" fillId="0" borderId="2" xfId="4" applyNumberFormat="1" applyFont="1" applyFill="1" applyBorder="1" applyAlignment="1">
      <alignment horizontal="right"/>
    </xf>
    <xf numFmtId="0" fontId="15" fillId="0" borderId="4" xfId="4" applyNumberFormat="1" applyFont="1" applyFill="1" applyBorder="1" applyAlignment="1">
      <alignment horizontal="right"/>
    </xf>
    <xf numFmtId="0" fontId="15" fillId="0" borderId="3" xfId="4" applyNumberFormat="1" applyFont="1" applyFill="1" applyBorder="1" applyAlignment="1">
      <alignment horizontal="right"/>
    </xf>
    <xf numFmtId="0" fontId="15" fillId="0" borderId="2" xfId="0" applyFont="1" applyFill="1" applyBorder="1"/>
    <xf numFmtId="0" fontId="15" fillId="0" borderId="4" xfId="0" applyFont="1" applyFill="1" applyBorder="1"/>
    <xf numFmtId="0" fontId="15" fillId="0" borderId="3" xfId="0" applyFont="1" applyFill="1" applyBorder="1"/>
    <xf numFmtId="0" fontId="15" fillId="0" borderId="1" xfId="0" applyFont="1" applyFill="1" applyBorder="1" applyAlignment="1">
      <alignment horizontal="center"/>
    </xf>
    <xf numFmtId="166" fontId="18" fillId="0" borderId="2" xfId="0" applyNumberFormat="1" applyFont="1" applyFill="1" applyBorder="1" applyAlignment="1">
      <alignment horizontal="right" vertical="center" wrapText="1"/>
    </xf>
    <xf numFmtId="166" fontId="18" fillId="0" borderId="3"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right" vertical="center" wrapText="1"/>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4" fontId="14" fillId="0" borderId="1" xfId="0" applyNumberFormat="1" applyFont="1" applyFill="1" applyBorder="1" applyAlignment="1">
      <alignment horizontal="right"/>
    </xf>
    <xf numFmtId="165" fontId="14" fillId="0" borderId="2" xfId="0" applyNumberFormat="1" applyFont="1" applyFill="1" applyBorder="1" applyAlignment="1">
      <alignment horizontal="right"/>
    </xf>
    <xf numFmtId="165" fontId="14" fillId="0" borderId="4" xfId="0" applyNumberFormat="1" applyFont="1" applyFill="1" applyBorder="1" applyAlignment="1">
      <alignment horizontal="right"/>
    </xf>
    <xf numFmtId="165" fontId="14" fillId="0" borderId="3" xfId="0" applyNumberFormat="1" applyFont="1" applyFill="1" applyBorder="1" applyAlignment="1">
      <alignment horizontal="right"/>
    </xf>
    <xf numFmtId="49" fontId="14" fillId="0" borderId="1" xfId="0" applyNumberFormat="1" applyFont="1" applyFill="1" applyBorder="1"/>
    <xf numFmtId="165" fontId="14" fillId="0" borderId="1" xfId="0" applyNumberFormat="1" applyFont="1" applyFill="1" applyBorder="1" applyAlignment="1">
      <alignment horizontal="right"/>
    </xf>
    <xf numFmtId="165" fontId="45" fillId="0" borderId="2" xfId="2" applyNumberFormat="1" applyFont="1" applyFill="1" applyBorder="1" applyAlignment="1"/>
    <xf numFmtId="165" fontId="45" fillId="0" borderId="4" xfId="2" applyNumberFormat="1" applyFont="1" applyFill="1" applyBorder="1" applyAlignment="1"/>
    <xf numFmtId="165" fontId="45" fillId="0" borderId="3" xfId="2" applyNumberFormat="1" applyFont="1" applyFill="1" applyBorder="1" applyAlignment="1"/>
    <xf numFmtId="49" fontId="45" fillId="0" borderId="2" xfId="0" applyNumberFormat="1" applyFont="1" applyFill="1" applyBorder="1" applyAlignment="1">
      <alignment horizontal="left" vertical="center"/>
    </xf>
    <xf numFmtId="49" fontId="42" fillId="0" borderId="4" xfId="0" applyNumberFormat="1" applyFont="1" applyFill="1" applyBorder="1" applyAlignment="1">
      <alignment horizontal="left" vertical="center"/>
    </xf>
    <xf numFmtId="49" fontId="42" fillId="0" borderId="3" xfId="0" applyNumberFormat="1" applyFont="1" applyFill="1" applyBorder="1" applyAlignment="1">
      <alignment horizontal="left" vertical="center"/>
    </xf>
    <xf numFmtId="165" fontId="45" fillId="0" borderId="2" xfId="2" applyNumberFormat="1" applyFont="1" applyFill="1" applyBorder="1" applyAlignment="1">
      <alignment horizontal="center"/>
    </xf>
    <xf numFmtId="165" fontId="45" fillId="0" borderId="4" xfId="2" applyNumberFormat="1" applyFont="1" applyFill="1" applyBorder="1" applyAlignment="1">
      <alignment horizontal="center"/>
    </xf>
    <xf numFmtId="165" fontId="45" fillId="0" borderId="3" xfId="2" applyNumberFormat="1" applyFont="1" applyFill="1" applyBorder="1" applyAlignment="1">
      <alignment horizontal="center"/>
    </xf>
    <xf numFmtId="49" fontId="42" fillId="0" borderId="2" xfId="0" applyNumberFormat="1" applyFont="1" applyFill="1" applyBorder="1" applyAlignment="1">
      <alignment horizontal="left" vertical="center"/>
    </xf>
    <xf numFmtId="165" fontId="42" fillId="0" borderId="2" xfId="2" applyNumberFormat="1" applyFont="1" applyFill="1" applyBorder="1" applyAlignment="1">
      <alignment horizontal="right"/>
    </xf>
    <xf numFmtId="165" fontId="42" fillId="0" borderId="4" xfId="2" applyNumberFormat="1" applyFont="1" applyFill="1" applyBorder="1" applyAlignment="1">
      <alignment horizontal="right"/>
    </xf>
    <xf numFmtId="165" fontId="42" fillId="0" borderId="3" xfId="2" applyNumberFormat="1" applyFont="1" applyFill="1" applyBorder="1" applyAlignment="1">
      <alignment horizontal="right"/>
    </xf>
    <xf numFmtId="0" fontId="14" fillId="0" borderId="0" xfId="0" applyFont="1" applyFill="1" applyAlignment="1">
      <alignment horizontal="justify" vertical="justify" wrapText="1"/>
    </xf>
    <xf numFmtId="0" fontId="10" fillId="0" borderId="0" xfId="0" applyNumberFormat="1" applyFont="1" applyFill="1" applyBorder="1" applyAlignment="1">
      <alignment horizontal="justify" vertical="justify" wrapText="1"/>
    </xf>
    <xf numFmtId="0" fontId="8" fillId="0" borderId="0" xfId="0" applyNumberFormat="1" applyFont="1" applyFill="1" applyBorder="1" applyAlignment="1">
      <alignment horizontal="justify" vertical="justify" wrapText="1"/>
    </xf>
    <xf numFmtId="0" fontId="8" fillId="0" borderId="0" xfId="0" applyNumberFormat="1" applyFont="1" applyFill="1" applyBorder="1" applyAlignment="1">
      <alignment horizontal="left" vertical="top" wrapText="1"/>
    </xf>
    <xf numFmtId="166" fontId="1" fillId="0" borderId="2" xfId="0" applyNumberFormat="1" applyFont="1" applyFill="1" applyBorder="1" applyAlignment="1">
      <alignment horizontal="right" vertical="center" wrapText="1"/>
    </xf>
    <xf numFmtId="166" fontId="1" fillId="0" borderId="4" xfId="0" applyNumberFormat="1" applyFont="1" applyFill="1" applyBorder="1" applyAlignment="1">
      <alignment horizontal="right" vertical="center" wrapText="1"/>
    </xf>
    <xf numFmtId="166" fontId="1" fillId="0" borderId="3" xfId="0" applyNumberFormat="1" applyFont="1" applyFill="1" applyBorder="1" applyAlignment="1">
      <alignment horizontal="right"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7" fontId="15" fillId="0" borderId="1" xfId="2" applyNumberFormat="1" applyFont="1" applyFill="1" applyBorder="1" applyAlignment="1"/>
    <xf numFmtId="166" fontId="15" fillId="0" borderId="2" xfId="2" applyNumberFormat="1" applyFont="1" applyFill="1" applyBorder="1" applyAlignment="1">
      <alignment horizontal="right"/>
    </xf>
    <xf numFmtId="166" fontId="15" fillId="0" borderId="4" xfId="2" applyNumberFormat="1" applyFont="1" applyFill="1" applyBorder="1" applyAlignment="1">
      <alignment horizontal="right"/>
    </xf>
    <xf numFmtId="166" fontId="15" fillId="0" borderId="3" xfId="2" applyNumberFormat="1" applyFont="1" applyFill="1" applyBorder="1" applyAlignment="1">
      <alignment horizontal="right"/>
    </xf>
    <xf numFmtId="166" fontId="15" fillId="0" borderId="2" xfId="2" applyNumberFormat="1" applyFont="1" applyFill="1" applyBorder="1" applyAlignment="1">
      <alignment horizontal="right" wrapText="1"/>
    </xf>
    <xf numFmtId="166" fontId="15" fillId="0" borderId="4" xfId="2" applyNumberFormat="1" applyFont="1" applyFill="1" applyBorder="1" applyAlignment="1">
      <alignment horizontal="right" wrapText="1"/>
    </xf>
    <xf numFmtId="166" fontId="15" fillId="0" borderId="3" xfId="2" applyNumberFormat="1" applyFont="1" applyFill="1" applyBorder="1" applyAlignment="1">
      <alignment horizontal="right" wrapText="1"/>
    </xf>
    <xf numFmtId="0" fontId="0" fillId="0" borderId="4" xfId="0" applyFill="1" applyBorder="1" applyAlignment="1">
      <alignment horizontal="right" wrapText="1"/>
    </xf>
    <xf numFmtId="0" fontId="0" fillId="0" borderId="3" xfId="0" applyFill="1" applyBorder="1" applyAlignment="1">
      <alignment horizontal="right" wrapText="1"/>
    </xf>
    <xf numFmtId="0" fontId="14" fillId="0" borderId="1" xfId="0" applyFont="1" applyFill="1" applyBorder="1" applyAlignment="1">
      <alignment horizontal="right"/>
    </xf>
    <xf numFmtId="0" fontId="15" fillId="0" borderId="1" xfId="0" applyFont="1" applyFill="1" applyBorder="1" applyAlignment="1">
      <alignment horizontal="right"/>
    </xf>
    <xf numFmtId="0" fontId="15" fillId="0" borderId="2" xfId="0" applyFont="1" applyFill="1" applyBorder="1" applyAlignment="1">
      <alignment horizontal="left" wrapText="1"/>
    </xf>
    <xf numFmtId="0" fontId="15" fillId="0" borderId="4" xfId="0" applyFont="1" applyFill="1" applyBorder="1" applyAlignment="1">
      <alignment horizontal="left" wrapText="1"/>
    </xf>
    <xf numFmtId="0" fontId="15" fillId="0" borderId="3" xfId="0" applyFont="1" applyFill="1" applyBorder="1" applyAlignment="1">
      <alignment horizontal="left" wrapText="1"/>
    </xf>
    <xf numFmtId="0" fontId="14" fillId="0" borderId="1" xfId="0" applyFont="1" applyFill="1" applyBorder="1"/>
    <xf numFmtId="166" fontId="14" fillId="0" borderId="1" xfId="0" applyNumberFormat="1" applyFont="1" applyFill="1" applyBorder="1" applyAlignment="1">
      <alignment horizontal="right"/>
    </xf>
    <xf numFmtId="7" fontId="14" fillId="0" borderId="1" xfId="0" applyNumberFormat="1" applyFont="1" applyFill="1" applyBorder="1"/>
    <xf numFmtId="0" fontId="15" fillId="0" borderId="1" xfId="0" applyFont="1" applyFill="1" applyBorder="1"/>
    <xf numFmtId="166" fontId="14" fillId="0" borderId="2" xfId="0" applyNumberFormat="1" applyFont="1" applyFill="1" applyBorder="1" applyAlignment="1">
      <alignment horizontal="right" wrapText="1"/>
    </xf>
    <xf numFmtId="166" fontId="29" fillId="0" borderId="4" xfId="0" applyNumberFormat="1" applyFont="1" applyFill="1" applyBorder="1" applyAlignment="1">
      <alignment horizontal="right" wrapText="1"/>
    </xf>
    <xf numFmtId="166" fontId="29" fillId="0" borderId="3" xfId="0" applyNumberFormat="1" applyFont="1" applyFill="1" applyBorder="1" applyAlignment="1">
      <alignment horizontal="right" wrapText="1"/>
    </xf>
    <xf numFmtId="166" fontId="1" fillId="0" borderId="1" xfId="0" applyNumberFormat="1" applyFont="1" applyFill="1" applyBorder="1" applyAlignment="1">
      <alignment horizontal="right" vertical="center" wrapText="1"/>
    </xf>
    <xf numFmtId="4" fontId="43" fillId="0" borderId="27" xfId="0"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166" fontId="18" fillId="0" borderId="1" xfId="0"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0" fontId="45" fillId="0" borderId="1" xfId="0" applyFont="1" applyFill="1" applyBorder="1"/>
    <xf numFmtId="0" fontId="45" fillId="0" borderId="3" xfId="0" applyFont="1" applyFill="1" applyBorder="1" applyAlignment="1">
      <alignment horizontal="center"/>
    </xf>
    <xf numFmtId="49" fontId="42" fillId="0" borderId="1" xfId="0" applyNumberFormat="1" applyFont="1" applyFill="1" applyBorder="1" applyAlignment="1">
      <alignment horizontal="left" wrapText="1"/>
    </xf>
    <xf numFmtId="165" fontId="42" fillId="0" borderId="2" xfId="2" applyNumberFormat="1" applyFont="1" applyFill="1" applyBorder="1" applyAlignment="1"/>
    <xf numFmtId="165" fontId="42" fillId="0" borderId="4" xfId="2" applyNumberFormat="1" applyFont="1" applyFill="1" applyBorder="1" applyAlignment="1"/>
    <xf numFmtId="165" fontId="42" fillId="0" borderId="3" xfId="2" applyNumberFormat="1" applyFont="1" applyFill="1" applyBorder="1" applyAlignment="1"/>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wrapText="1"/>
    </xf>
    <xf numFmtId="0" fontId="14" fillId="0" borderId="4" xfId="0" applyNumberFormat="1" applyFont="1" applyFill="1" applyBorder="1" applyAlignment="1">
      <alignment horizontal="left" wrapText="1"/>
    </xf>
    <xf numFmtId="0" fontId="14" fillId="0" borderId="3" xfId="0" applyNumberFormat="1" applyFont="1" applyFill="1" applyBorder="1" applyAlignment="1">
      <alignment horizontal="left" wrapText="1"/>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6" fontId="14" fillId="0" borderId="2" xfId="0" applyNumberFormat="1" applyFont="1" applyFill="1" applyBorder="1" applyAlignment="1">
      <alignment horizontal="right"/>
    </xf>
    <xf numFmtId="166" fontId="14" fillId="0" borderId="4" xfId="0" applyNumberFormat="1" applyFont="1" applyFill="1" applyBorder="1" applyAlignment="1">
      <alignment horizontal="right"/>
    </xf>
    <xf numFmtId="166" fontId="14" fillId="0" borderId="3" xfId="0" applyNumberFormat="1" applyFont="1" applyFill="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right"/>
    </xf>
    <xf numFmtId="2" fontId="14" fillId="0" borderId="3"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165" fontId="45" fillId="0" borderId="2" xfId="2" applyNumberFormat="1" applyFont="1" applyFill="1" applyBorder="1" applyAlignment="1">
      <alignment horizontal="right"/>
    </xf>
    <xf numFmtId="165" fontId="45" fillId="0" borderId="4" xfId="2" applyNumberFormat="1" applyFont="1" applyFill="1" applyBorder="1" applyAlignment="1">
      <alignment horizontal="right"/>
    </xf>
    <xf numFmtId="165" fontId="45" fillId="0" borderId="3" xfId="2" applyNumberFormat="1" applyFont="1" applyFill="1" applyBorder="1" applyAlignment="1">
      <alignment horizontal="right"/>
    </xf>
    <xf numFmtId="166" fontId="15" fillId="0" borderId="2" xfId="0" applyNumberFormat="1" applyFont="1" applyFill="1" applyBorder="1" applyAlignment="1">
      <alignment horizontal="center"/>
    </xf>
    <xf numFmtId="166" fontId="14" fillId="0" borderId="4" xfId="0" applyNumberFormat="1" applyFont="1" applyFill="1" applyBorder="1" applyAlignment="1">
      <alignment horizontal="center"/>
    </xf>
    <xf numFmtId="166" fontId="14" fillId="0" borderId="3" xfId="0" applyNumberFormat="1" applyFont="1" applyFill="1" applyBorder="1" applyAlignment="1">
      <alignment horizontal="center"/>
    </xf>
    <xf numFmtId="0" fontId="14" fillId="0" borderId="2" xfId="0" applyFont="1" applyFill="1" applyBorder="1"/>
    <xf numFmtId="0" fontId="14" fillId="0" borderId="4" xfId="0" applyFont="1" applyFill="1" applyBorder="1"/>
    <xf numFmtId="0" fontId="14" fillId="0" borderId="3" xfId="0" applyFont="1" applyFill="1" applyBorder="1"/>
    <xf numFmtId="0" fontId="15" fillId="0" borderId="2" xfId="0" applyFont="1" applyFill="1" applyBorder="1" applyAlignment="1">
      <alignment horizontal="right"/>
    </xf>
    <xf numFmtId="0" fontId="15" fillId="0" borderId="4" xfId="0" applyFont="1" applyFill="1" applyBorder="1" applyAlignment="1">
      <alignment horizontal="right"/>
    </xf>
    <xf numFmtId="0" fontId="15" fillId="0" borderId="3" xfId="0" applyFont="1" applyFill="1" applyBorder="1" applyAlignment="1">
      <alignment horizontal="right"/>
    </xf>
    <xf numFmtId="166" fontId="15" fillId="0" borderId="2" xfId="0" applyNumberFormat="1" applyFont="1" applyFill="1" applyBorder="1" applyAlignment="1">
      <alignment horizontal="right"/>
    </xf>
    <xf numFmtId="166" fontId="15" fillId="0" borderId="4" xfId="0" applyNumberFormat="1" applyFont="1" applyFill="1" applyBorder="1" applyAlignment="1">
      <alignment horizontal="right"/>
    </xf>
    <xf numFmtId="166" fontId="15" fillId="0" borderId="3" xfId="0" applyNumberFormat="1" applyFont="1" applyFill="1" applyBorder="1" applyAlignment="1">
      <alignment horizontal="right"/>
    </xf>
    <xf numFmtId="165" fontId="45" fillId="0" borderId="1" xfId="0" applyNumberFormat="1" applyFont="1" applyFill="1" applyBorder="1"/>
    <xf numFmtId="4" fontId="45" fillId="0" borderId="1" xfId="0" applyNumberFormat="1" applyFont="1" applyFill="1" applyBorder="1"/>
    <xf numFmtId="0" fontId="14" fillId="0" borderId="0" xfId="0" applyFont="1" applyFill="1" applyAlignment="1">
      <alignment wrapText="1"/>
    </xf>
    <xf numFmtId="0" fontId="14" fillId="0" borderId="0" xfId="0" applyFont="1" applyFill="1" applyAlignment="1">
      <alignment horizontal="left" vertical="justify" wrapText="1"/>
    </xf>
    <xf numFmtId="49" fontId="14" fillId="0" borderId="2" xfId="0" applyNumberFormat="1" applyFont="1" applyFill="1" applyBorder="1"/>
    <xf numFmtId="49" fontId="14" fillId="0" borderId="4" xfId="0" applyNumberFormat="1" applyFont="1" applyFill="1" applyBorder="1"/>
    <xf numFmtId="49" fontId="14" fillId="0" borderId="3" xfId="0" applyNumberFormat="1" applyFont="1" applyFill="1" applyBorder="1"/>
    <xf numFmtId="0" fontId="14" fillId="0" borderId="1" xfId="0" applyFont="1" applyFill="1" applyBorder="1" applyAlignment="1">
      <alignment wrapText="1"/>
    </xf>
    <xf numFmtId="49" fontId="14" fillId="0" borderId="2" xfId="0" applyNumberFormat="1" applyFont="1" applyFill="1" applyBorder="1" applyAlignment="1">
      <alignment wrapText="1"/>
    </xf>
    <xf numFmtId="49" fontId="14" fillId="0" borderId="4" xfId="0" applyNumberFormat="1" applyFont="1" applyFill="1" applyBorder="1" applyAlignment="1">
      <alignment wrapText="1"/>
    </xf>
    <xf numFmtId="49" fontId="14" fillId="0" borderId="3" xfId="0" applyNumberFormat="1" applyFont="1" applyFill="1" applyBorder="1" applyAlignment="1">
      <alignment wrapText="1"/>
    </xf>
    <xf numFmtId="0" fontId="14" fillId="0" borderId="1" xfId="0" applyNumberFormat="1" applyFont="1" applyFill="1" applyBorder="1" applyAlignment="1"/>
    <xf numFmtId="4" fontId="15" fillId="0" borderId="2" xfId="2" applyNumberFormat="1" applyFont="1" applyFill="1" applyBorder="1" applyAlignment="1">
      <alignment horizontal="right"/>
    </xf>
    <xf numFmtId="4" fontId="15" fillId="0" borderId="4" xfId="2" applyNumberFormat="1" applyFont="1" applyFill="1" applyBorder="1" applyAlignment="1">
      <alignment horizontal="right"/>
    </xf>
    <xf numFmtId="4" fontId="15" fillId="0" borderId="3" xfId="2" applyNumberFormat="1" applyFont="1" applyFill="1" applyBorder="1" applyAlignment="1">
      <alignment horizontal="right"/>
    </xf>
    <xf numFmtId="49" fontId="44" fillId="0" borderId="2" xfId="0" applyNumberFormat="1" applyFont="1" applyFill="1" applyBorder="1" applyAlignment="1">
      <alignment horizontal="left" vertical="top" wrapText="1"/>
    </xf>
    <xf numFmtId="49" fontId="44" fillId="0" borderId="4" xfId="0" applyNumberFormat="1" applyFont="1" applyFill="1" applyBorder="1" applyAlignment="1">
      <alignment horizontal="left" vertical="top" wrapText="1"/>
    </xf>
    <xf numFmtId="49" fontId="44" fillId="0" borderId="3" xfId="0" applyNumberFormat="1" applyFont="1" applyFill="1" applyBorder="1" applyAlignment="1">
      <alignment horizontal="left" vertical="top" wrapText="1"/>
    </xf>
    <xf numFmtId="165" fontId="14" fillId="0" borderId="2" xfId="0" applyNumberFormat="1" applyFont="1" applyFill="1" applyBorder="1"/>
    <xf numFmtId="165" fontId="14" fillId="0" borderId="4" xfId="0" applyNumberFormat="1" applyFont="1" applyFill="1" applyBorder="1"/>
    <xf numFmtId="165" fontId="14" fillId="0" borderId="3" xfId="0" applyNumberFormat="1" applyFont="1" applyFill="1" applyBorder="1"/>
    <xf numFmtId="49" fontId="14" fillId="0" borderId="1" xfId="0" applyNumberFormat="1" applyFont="1" applyFill="1" applyBorder="1" applyAlignment="1">
      <alignment wrapText="1"/>
    </xf>
    <xf numFmtId="165" fontId="14" fillId="0" borderId="1" xfId="0" applyNumberFormat="1" applyFont="1" applyFill="1" applyBorder="1"/>
    <xf numFmtId="4" fontId="14" fillId="0" borderId="1" xfId="0" applyNumberFormat="1" applyFont="1" applyFill="1" applyBorder="1"/>
    <xf numFmtId="49" fontId="15" fillId="0" borderId="1" xfId="0" applyNumberFormat="1" applyFont="1" applyFill="1" applyBorder="1" applyAlignment="1">
      <alignment wrapText="1"/>
    </xf>
    <xf numFmtId="4" fontId="15" fillId="0" borderId="1" xfId="0" applyNumberFormat="1" applyFont="1" applyFill="1" applyBorder="1"/>
    <xf numFmtId="0" fontId="12" fillId="0" borderId="1" xfId="0" applyFont="1" applyFill="1" applyBorder="1" applyAlignment="1">
      <alignment horizontal="center" vertical="center" wrapText="1"/>
    </xf>
    <xf numFmtId="0" fontId="15" fillId="0" borderId="1" xfId="0" applyNumberFormat="1" applyFont="1" applyFill="1" applyBorder="1" applyAlignment="1">
      <alignment horizontal="right"/>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center" vertical="top"/>
    </xf>
    <xf numFmtId="0" fontId="18" fillId="0" borderId="3" xfId="0" applyFont="1" applyFill="1" applyBorder="1" applyAlignment="1">
      <alignment horizontal="center" vertical="top"/>
    </xf>
    <xf numFmtId="0" fontId="18" fillId="0" borderId="4" xfId="0" applyFont="1" applyFill="1" applyBorder="1" applyAlignment="1">
      <alignment horizontal="center" vertical="top"/>
    </xf>
    <xf numFmtId="0" fontId="41" fillId="0" borderId="1" xfId="6" applyFont="1" applyFill="1" applyBorder="1" applyAlignment="1">
      <alignment horizontal="center" vertical="center" wrapText="1"/>
    </xf>
    <xf numFmtId="0" fontId="39" fillId="0" borderId="0" xfId="0" applyFont="1" applyFill="1" applyAlignment="1">
      <alignment horizontal="left" vertical="top"/>
    </xf>
    <xf numFmtId="0" fontId="39" fillId="0" borderId="0" xfId="0" applyFont="1" applyFill="1" applyAlignment="1">
      <alignment horizontal="left" vertical="top" wrapText="1"/>
    </xf>
    <xf numFmtId="0" fontId="12" fillId="0" borderId="0" xfId="0" applyFont="1" applyFill="1" applyAlignment="1">
      <alignment horizontal="left" vertical="top" wrapText="1"/>
    </xf>
    <xf numFmtId="0" fontId="19" fillId="0" borderId="1" xfId="0" applyFont="1" applyFill="1" applyBorder="1" applyAlignment="1">
      <alignment horizontal="center" vertical="center"/>
    </xf>
    <xf numFmtId="0" fontId="8" fillId="0" borderId="0" xfId="0" applyNumberFormat="1" applyFont="1" applyFill="1" applyBorder="1" applyAlignment="1">
      <alignment horizontal="left" vertical="justify" wrapText="1"/>
    </xf>
    <xf numFmtId="0" fontId="19" fillId="0" borderId="0" xfId="0" applyNumberFormat="1" applyFont="1" applyFill="1" applyBorder="1" applyAlignment="1">
      <alignment horizontal="left" vertical="justify"/>
    </xf>
    <xf numFmtId="0" fontId="14" fillId="0" borderId="0" xfId="0" applyNumberFormat="1" applyFont="1" applyFill="1" applyAlignment="1">
      <alignment horizontal="justify" vertical="justify" wrapText="1"/>
    </xf>
    <xf numFmtId="0" fontId="8" fillId="0" borderId="0" xfId="0" applyNumberFormat="1" applyFont="1" applyFill="1" applyBorder="1" applyAlignment="1">
      <alignment horizontal="left" vertical="justify"/>
    </xf>
    <xf numFmtId="0" fontId="35" fillId="0" borderId="0" xfId="0" applyNumberFormat="1" applyFont="1" applyFill="1" applyBorder="1" applyAlignment="1">
      <alignment horizontal="center" vertical="center"/>
    </xf>
    <xf numFmtId="166" fontId="14" fillId="0" borderId="1" xfId="0" applyNumberFormat="1" applyFont="1" applyFill="1" applyBorder="1"/>
    <xf numFmtId="0" fontId="1" fillId="0" borderId="0" xfId="0" applyNumberFormat="1" applyFont="1" applyFill="1" applyBorder="1" applyAlignment="1">
      <alignment horizontal="left" vertical="justify" wrapText="1"/>
    </xf>
    <xf numFmtId="0" fontId="9" fillId="0" borderId="0" xfId="0" applyNumberFormat="1" applyFont="1" applyFill="1" applyBorder="1" applyAlignment="1">
      <alignment horizontal="justify" vertical="justify" wrapText="1"/>
    </xf>
    <xf numFmtId="0" fontId="15" fillId="0" borderId="1" xfId="0" applyNumberFormat="1"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3" xfId="0" applyFont="1" applyFill="1" applyBorder="1" applyAlignment="1">
      <alignment horizontal="left"/>
    </xf>
    <xf numFmtId="4" fontId="14" fillId="0" borderId="2" xfId="0" applyNumberFormat="1" applyFont="1" applyFill="1" applyBorder="1" applyAlignment="1">
      <alignment horizontal="right"/>
    </xf>
    <xf numFmtId="4" fontId="14" fillId="0" borderId="4" xfId="0" applyNumberFormat="1" applyFont="1" applyFill="1" applyBorder="1" applyAlignment="1">
      <alignment horizontal="right"/>
    </xf>
    <xf numFmtId="4" fontId="14" fillId="0" borderId="3" xfId="0" applyNumberFormat="1" applyFont="1" applyFill="1" applyBorder="1" applyAlignment="1">
      <alignment horizontal="right"/>
    </xf>
    <xf numFmtId="0" fontId="7" fillId="0" borderId="2" xfId="0" applyNumberFormat="1" applyFont="1" applyFill="1" applyBorder="1" applyAlignment="1">
      <alignment horizontal="center" vertical="top" wrapText="1"/>
    </xf>
    <xf numFmtId="0" fontId="7" fillId="0" borderId="4"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1" fillId="0" borderId="24" xfId="0" applyNumberFormat="1" applyFont="1" applyFill="1" applyBorder="1" applyAlignment="1">
      <alignment horizontal="left" vertical="top" wrapText="1"/>
    </xf>
    <xf numFmtId="0" fontId="1" fillId="0" borderId="25" xfId="0" applyNumberFormat="1" applyFont="1" applyFill="1" applyBorder="1" applyAlignment="1">
      <alignment horizontal="left" vertical="top" wrapText="1"/>
    </xf>
    <xf numFmtId="0" fontId="1" fillId="0" borderId="26" xfId="0" applyNumberFormat="1" applyFont="1" applyFill="1" applyBorder="1" applyAlignment="1">
      <alignment horizontal="left" vertical="top" wrapText="1"/>
    </xf>
    <xf numFmtId="166" fontId="1" fillId="0" borderId="1" xfId="0" applyNumberFormat="1" applyFont="1" applyFill="1" applyBorder="1" applyAlignment="1">
      <alignment horizontal="right" vertical="top" wrapText="1"/>
    </xf>
    <xf numFmtId="0" fontId="5" fillId="0" borderId="2" xfId="0" applyNumberFormat="1" applyFont="1" applyFill="1" applyBorder="1" applyAlignment="1">
      <alignment horizontal="left" vertical="top" wrapText="1" indent="1"/>
    </xf>
    <xf numFmtId="0" fontId="5" fillId="0" borderId="4" xfId="0" applyNumberFormat="1" applyFont="1" applyFill="1" applyBorder="1" applyAlignment="1">
      <alignment horizontal="left" vertical="top" wrapText="1" indent="1"/>
    </xf>
    <xf numFmtId="0" fontId="5" fillId="0" borderId="3" xfId="0" applyNumberFormat="1" applyFont="1" applyFill="1" applyBorder="1" applyAlignment="1">
      <alignment horizontal="left" vertical="top" wrapText="1" indent="1"/>
    </xf>
    <xf numFmtId="166" fontId="5" fillId="0" borderId="1" xfId="0" applyNumberFormat="1" applyFont="1" applyFill="1" applyBorder="1" applyAlignment="1">
      <alignment horizontal="right" vertical="top" wrapText="1"/>
    </xf>
    <xf numFmtId="49" fontId="42" fillId="0" borderId="2" xfId="0" applyNumberFormat="1" applyFont="1" applyFill="1" applyBorder="1" applyAlignment="1">
      <alignment wrapText="1"/>
    </xf>
    <xf numFmtId="49" fontId="42" fillId="0" borderId="4" xfId="0" applyNumberFormat="1" applyFont="1" applyFill="1" applyBorder="1" applyAlignment="1">
      <alignment wrapText="1"/>
    </xf>
    <xf numFmtId="49" fontId="42" fillId="0" borderId="3" xfId="0" applyNumberFormat="1" applyFont="1" applyFill="1" applyBorder="1" applyAlignment="1">
      <alignment wrapText="1"/>
    </xf>
    <xf numFmtId="0" fontId="7" fillId="0" borderId="2" xfId="0" applyNumberFormat="1" applyFont="1" applyFill="1" applyBorder="1" applyAlignment="1">
      <alignment horizontal="left" vertical="top" wrapText="1"/>
    </xf>
    <xf numFmtId="0" fontId="7" fillId="0" borderId="4" xfId="0" applyNumberFormat="1" applyFont="1" applyFill="1" applyBorder="1" applyAlignment="1">
      <alignment horizontal="left" vertical="top" wrapText="1"/>
    </xf>
    <xf numFmtId="0" fontId="7" fillId="0" borderId="3" xfId="0" applyNumberFormat="1" applyFont="1" applyFill="1" applyBorder="1" applyAlignment="1">
      <alignment horizontal="left" vertical="top" wrapText="1"/>
    </xf>
    <xf numFmtId="4" fontId="14" fillId="0" borderId="24" xfId="0" applyNumberFormat="1" applyFont="1" applyFill="1" applyBorder="1" applyAlignment="1">
      <alignment horizontal="right" vertical="center"/>
    </xf>
    <xf numFmtId="4" fontId="14" fillId="0" borderId="25" xfId="0" applyNumberFormat="1" applyFont="1" applyFill="1" applyBorder="1" applyAlignment="1">
      <alignment horizontal="right" vertical="center"/>
    </xf>
    <xf numFmtId="4" fontId="14" fillId="0" borderId="26" xfId="0" applyNumberFormat="1" applyFont="1" applyFill="1" applyBorder="1" applyAlignment="1">
      <alignment horizontal="right" vertical="center"/>
    </xf>
    <xf numFmtId="0" fontId="2" fillId="0" borderId="2" xfId="0" applyNumberFormat="1" applyFont="1" applyFill="1" applyBorder="1" applyAlignment="1">
      <alignment horizontal="right" vertical="top" wrapText="1"/>
    </xf>
    <xf numFmtId="0" fontId="2" fillId="0" borderId="4" xfId="0" applyNumberFormat="1" applyFont="1" applyFill="1" applyBorder="1" applyAlignment="1">
      <alignment horizontal="right" vertical="top" wrapText="1"/>
    </xf>
    <xf numFmtId="0" fontId="2" fillId="0" borderId="3" xfId="0" applyNumberFormat="1" applyFont="1" applyFill="1" applyBorder="1" applyAlignment="1">
      <alignment horizontal="right" vertical="top" wrapText="1"/>
    </xf>
    <xf numFmtId="166" fontId="2" fillId="0" borderId="1" xfId="0" applyNumberFormat="1" applyFont="1" applyFill="1" applyBorder="1" applyAlignment="1">
      <alignment horizontal="right" vertical="top" wrapText="1"/>
    </xf>
    <xf numFmtId="0" fontId="2" fillId="0" borderId="2"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166" fontId="15" fillId="0" borderId="2" xfId="5" applyNumberFormat="1" applyFont="1" applyFill="1" applyBorder="1" applyAlignment="1">
      <alignment horizontal="right"/>
    </xf>
    <xf numFmtId="166" fontId="15" fillId="0" borderId="4" xfId="5" applyNumberFormat="1" applyFont="1" applyFill="1" applyBorder="1" applyAlignment="1">
      <alignment horizontal="right"/>
    </xf>
    <xf numFmtId="166" fontId="15" fillId="0" borderId="3" xfId="5" applyNumberFormat="1" applyFont="1" applyFill="1" applyBorder="1" applyAlignment="1">
      <alignment horizontal="right"/>
    </xf>
    <xf numFmtId="0" fontId="15" fillId="0" borderId="1" xfId="4" applyNumberFormat="1" applyFont="1" applyFill="1" applyBorder="1" applyAlignment="1">
      <alignment horizontal="center"/>
    </xf>
    <xf numFmtId="49" fontId="42" fillId="0" borderId="1" xfId="0" applyNumberFormat="1" applyFont="1" applyFill="1" applyBorder="1"/>
    <xf numFmtId="165" fontId="42" fillId="0" borderId="1" xfId="0" applyNumberFormat="1" applyFont="1" applyFill="1" applyBorder="1" applyAlignment="1">
      <alignment horizontal="right"/>
    </xf>
    <xf numFmtId="4" fontId="42" fillId="0" borderId="1" xfId="0" applyNumberFormat="1" applyFont="1" applyFill="1" applyBorder="1" applyAlignment="1">
      <alignment horizontal="right"/>
    </xf>
    <xf numFmtId="49" fontId="42" fillId="0" borderId="2" xfId="0" applyNumberFormat="1" applyFont="1" applyFill="1" applyBorder="1" applyAlignment="1">
      <alignment horizontal="left"/>
    </xf>
    <xf numFmtId="49" fontId="42" fillId="0" borderId="4" xfId="0" applyNumberFormat="1" applyFont="1" applyFill="1" applyBorder="1" applyAlignment="1">
      <alignment horizontal="left"/>
    </xf>
    <xf numFmtId="49" fontId="42" fillId="0" borderId="3" xfId="0" applyNumberFormat="1" applyFont="1" applyFill="1" applyBorder="1" applyAlignment="1">
      <alignment horizontal="left"/>
    </xf>
    <xf numFmtId="165" fontId="42" fillId="0" borderId="2" xfId="0" applyNumberFormat="1" applyFont="1" applyFill="1" applyBorder="1" applyAlignment="1">
      <alignment horizontal="right"/>
    </xf>
    <xf numFmtId="165" fontId="42" fillId="0" borderId="4" xfId="0" applyNumberFormat="1" applyFont="1" applyFill="1" applyBorder="1" applyAlignment="1">
      <alignment horizontal="right"/>
    </xf>
    <xf numFmtId="165" fontId="42" fillId="0" borderId="3" xfId="0" applyNumberFormat="1" applyFont="1" applyFill="1" applyBorder="1" applyAlignment="1">
      <alignment horizontal="right"/>
    </xf>
    <xf numFmtId="166" fontId="45" fillId="0" borderId="1" xfId="2" applyNumberFormat="1" applyFont="1" applyFill="1" applyBorder="1" applyAlignment="1">
      <alignment horizontal="right"/>
    </xf>
    <xf numFmtId="0" fontId="5" fillId="0" borderId="2" xfId="0" applyFont="1" applyFill="1" applyBorder="1"/>
    <xf numFmtId="0" fontId="5" fillId="0" borderId="4" xfId="0" applyFont="1" applyFill="1" applyBorder="1"/>
    <xf numFmtId="0" fontId="5" fillId="0" borderId="3" xfId="0" applyFont="1" applyFill="1" applyBorder="1"/>
    <xf numFmtId="49" fontId="45" fillId="0" borderId="2" xfId="0" applyNumberFormat="1" applyFont="1" applyFill="1" applyBorder="1" applyAlignment="1">
      <alignment horizontal="right" vertical="center"/>
    </xf>
    <xf numFmtId="49" fontId="45" fillId="0" borderId="4" xfId="0" applyNumberFormat="1" applyFont="1" applyFill="1" applyBorder="1" applyAlignment="1">
      <alignment horizontal="right" vertical="center"/>
    </xf>
    <xf numFmtId="49" fontId="45" fillId="0" borderId="3" xfId="0" applyNumberFormat="1" applyFont="1" applyFill="1" applyBorder="1" applyAlignment="1">
      <alignment horizontal="right" vertical="center"/>
    </xf>
    <xf numFmtId="7" fontId="14" fillId="0" borderId="2" xfId="2" applyNumberFormat="1" applyFont="1" applyFill="1" applyBorder="1" applyAlignment="1">
      <alignment horizontal="right"/>
    </xf>
    <xf numFmtId="0" fontId="29" fillId="0" borderId="4" xfId="0" applyFont="1" applyFill="1" applyBorder="1" applyAlignment="1">
      <alignment horizontal="right"/>
    </xf>
    <xf numFmtId="0" fontId="29" fillId="0" borderId="3" xfId="0" applyFont="1" applyFill="1" applyBorder="1" applyAlignment="1">
      <alignment horizontal="right"/>
    </xf>
    <xf numFmtId="7" fontId="14" fillId="0" borderId="2" xfId="0" applyNumberFormat="1" applyFont="1" applyFill="1" applyBorder="1" applyAlignment="1">
      <alignment horizontal="right"/>
    </xf>
    <xf numFmtId="0" fontId="0" fillId="0" borderId="4" xfId="0" applyFill="1" applyBorder="1" applyAlignment="1">
      <alignment horizontal="right"/>
    </xf>
    <xf numFmtId="0" fontId="0" fillId="0" borderId="3" xfId="0" applyFill="1" applyBorder="1" applyAlignment="1">
      <alignment horizontal="right"/>
    </xf>
    <xf numFmtId="0" fontId="14" fillId="0" borderId="2" xfId="0" applyFont="1" applyFill="1" applyBorder="1" applyAlignment="1">
      <alignment horizontal="left"/>
    </xf>
    <xf numFmtId="0" fontId="14" fillId="0" borderId="4" xfId="0" applyFont="1" applyFill="1" applyBorder="1" applyAlignment="1">
      <alignment horizontal="left"/>
    </xf>
    <xf numFmtId="0" fontId="14" fillId="0" borderId="3" xfId="0" applyFont="1" applyFill="1" applyBorder="1" applyAlignment="1">
      <alignment horizontal="left"/>
    </xf>
    <xf numFmtId="7" fontId="14" fillId="0" borderId="4" xfId="0" applyNumberFormat="1" applyFont="1" applyFill="1" applyBorder="1" applyAlignment="1">
      <alignment horizontal="right"/>
    </xf>
    <xf numFmtId="7" fontId="14" fillId="0" borderId="3" xfId="0" applyNumberFormat="1" applyFont="1" applyFill="1" applyBorder="1" applyAlignment="1">
      <alignment horizontal="right"/>
    </xf>
    <xf numFmtId="0" fontId="14" fillId="0" borderId="0" xfId="0" applyFont="1" applyFill="1" applyAlignment="1">
      <alignment horizontal="left" wrapText="1"/>
    </xf>
    <xf numFmtId="49" fontId="15" fillId="0" borderId="2" xfId="0" applyNumberFormat="1" applyFont="1" applyFill="1" applyBorder="1" applyAlignment="1">
      <alignment horizontal="left"/>
    </xf>
    <xf numFmtId="49" fontId="15" fillId="0" borderId="4" xfId="0" applyNumberFormat="1" applyFont="1" applyFill="1" applyBorder="1" applyAlignment="1">
      <alignment horizontal="left"/>
    </xf>
    <xf numFmtId="0" fontId="14" fillId="0" borderId="4" xfId="0" applyFont="1" applyFill="1" applyBorder="1" applyAlignment="1">
      <alignment horizontal="right"/>
    </xf>
    <xf numFmtId="0" fontId="14" fillId="0" borderId="3" xfId="0" applyFont="1" applyFill="1" applyBorder="1" applyAlignment="1">
      <alignment horizontal="right"/>
    </xf>
    <xf numFmtId="165" fontId="42" fillId="0" borderId="2" xfId="2" applyNumberFormat="1" applyFont="1" applyFill="1" applyBorder="1" applyAlignment="1">
      <alignment vertical="center"/>
    </xf>
    <xf numFmtId="0" fontId="0" fillId="0" borderId="4"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166" fontId="14" fillId="0" borderId="1" xfId="0" applyNumberFormat="1" applyFont="1" applyFill="1" applyBorder="1" applyAlignment="1">
      <alignment wrapText="1"/>
    </xf>
    <xf numFmtId="0" fontId="10" fillId="0" borderId="0" xfId="0" applyNumberFormat="1" applyFont="1" applyFill="1" applyBorder="1" applyAlignment="1">
      <alignment horizontal="left" vertical="justify" wrapText="1"/>
    </xf>
    <xf numFmtId="0" fontId="14" fillId="0" borderId="0" xfId="0" applyNumberFormat="1" applyFont="1" applyFill="1" applyAlignment="1">
      <alignment wrapText="1"/>
    </xf>
    <xf numFmtId="166" fontId="37" fillId="0" borderId="2" xfId="3" applyNumberFormat="1" applyFont="1" applyFill="1" applyBorder="1" applyAlignment="1">
      <alignment horizontal="center"/>
    </xf>
    <xf numFmtId="166" fontId="37" fillId="0" borderId="3" xfId="3" applyNumberFormat="1" applyFont="1" applyFill="1" applyBorder="1" applyAlignment="1">
      <alignment horizontal="center"/>
    </xf>
    <xf numFmtId="0" fontId="19" fillId="0" borderId="0" xfId="0" applyNumberFormat="1" applyFont="1" applyFill="1" applyBorder="1" applyAlignment="1">
      <alignment horizontal="center"/>
    </xf>
    <xf numFmtId="0" fontId="10" fillId="0" borderId="0" xfId="0" applyNumberFormat="1" applyFont="1" applyFill="1" applyBorder="1" applyAlignment="1">
      <alignment horizontal="justify" vertical="top" wrapText="1"/>
    </xf>
    <xf numFmtId="0" fontId="14" fillId="0" borderId="1" xfId="0" applyNumberFormat="1" applyFont="1" applyFill="1" applyBorder="1" applyAlignment="1">
      <alignment horizontal="right"/>
    </xf>
    <xf numFmtId="0" fontId="14" fillId="0" borderId="1" xfId="0" applyNumberFormat="1" applyFont="1" applyFill="1" applyBorder="1" applyAlignment="1">
      <alignment wrapText="1"/>
    </xf>
    <xf numFmtId="1" fontId="44" fillId="0" borderId="2" xfId="3" applyNumberFormat="1" applyFont="1" applyFill="1" applyBorder="1" applyAlignment="1">
      <alignment horizontal="center"/>
    </xf>
    <xf numFmtId="1" fontId="44" fillId="0" borderId="3" xfId="3" applyNumberFormat="1" applyFont="1" applyFill="1" applyBorder="1" applyAlignment="1">
      <alignment horizontal="center"/>
    </xf>
    <xf numFmtId="4" fontId="44" fillId="0" borderId="2" xfId="3" applyNumberFormat="1" applyFont="1" applyFill="1" applyBorder="1" applyAlignment="1">
      <alignment horizontal="center"/>
    </xf>
    <xf numFmtId="4" fontId="44" fillId="0" borderId="3" xfId="3" applyNumberFormat="1" applyFont="1" applyFill="1" applyBorder="1" applyAlignment="1">
      <alignment horizontal="center"/>
    </xf>
    <xf numFmtId="166" fontId="2" fillId="0" borderId="2" xfId="0" applyNumberFormat="1" applyFont="1" applyFill="1" applyBorder="1" applyAlignment="1">
      <alignment horizontal="right" vertical="center" wrapText="1"/>
    </xf>
    <xf numFmtId="166" fontId="2" fillId="0" borderId="4" xfId="0" applyNumberFormat="1" applyFont="1" applyFill="1" applyBorder="1" applyAlignment="1">
      <alignment horizontal="right" vertical="center" wrapText="1"/>
    </xf>
    <xf numFmtId="166" fontId="2" fillId="0" borderId="3" xfId="0" applyNumberFormat="1" applyFont="1" applyFill="1" applyBorder="1" applyAlignment="1">
      <alignment horizontal="right" vertical="center" wrapText="1"/>
    </xf>
    <xf numFmtId="0" fontId="10" fillId="0" borderId="0" xfId="0" applyNumberFormat="1" applyFont="1" applyFill="1" applyBorder="1" applyAlignment="1">
      <alignment horizontal="left" vertical="justify"/>
    </xf>
    <xf numFmtId="0" fontId="10" fillId="0" borderId="0" xfId="0" applyNumberFormat="1" applyFont="1" applyFill="1" applyBorder="1" applyAlignment="1">
      <alignment horizontal="left" vertical="top" wrapText="1"/>
    </xf>
    <xf numFmtId="0" fontId="10" fillId="0" borderId="0" xfId="0" applyNumberFormat="1" applyFont="1" applyFill="1" applyBorder="1" applyAlignment="1">
      <alignment horizontal="left" vertical="center" wrapText="1"/>
    </xf>
    <xf numFmtId="0" fontId="38" fillId="0" borderId="0" xfId="0" applyFont="1" applyFill="1" applyAlignment="1">
      <alignment horizontal="left" vertical="top" wrapText="1"/>
    </xf>
    <xf numFmtId="0" fontId="2" fillId="0" borderId="0" xfId="0" applyFont="1" applyFill="1" applyAlignment="1">
      <alignment horizontal="left" vertical="top" wrapText="1"/>
    </xf>
    <xf numFmtId="0" fontId="9"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4" fontId="15" fillId="0" borderId="1" xfId="2" applyNumberFormat="1" applyFont="1" applyFill="1" applyBorder="1" applyAlignment="1">
      <alignment horizontal="right"/>
    </xf>
    <xf numFmtId="4" fontId="14" fillId="0" borderId="2" xfId="0" applyNumberFormat="1" applyFont="1" applyFill="1" applyBorder="1" applyAlignment="1">
      <alignment horizontal="right" vertical="center"/>
    </xf>
    <xf numFmtId="4" fontId="14" fillId="0" borderId="4" xfId="0" applyNumberFormat="1" applyFont="1" applyFill="1" applyBorder="1" applyAlignment="1">
      <alignment horizontal="right" vertical="center"/>
    </xf>
    <xf numFmtId="4" fontId="14" fillId="0" borderId="3" xfId="0" applyNumberFormat="1" applyFont="1" applyFill="1" applyBorder="1" applyAlignment="1">
      <alignment horizontal="right" vertical="center"/>
    </xf>
    <xf numFmtId="166" fontId="7" fillId="0" borderId="1" xfId="0" applyNumberFormat="1" applyFont="1" applyFill="1" applyBorder="1" applyAlignment="1">
      <alignment horizontal="right" vertical="top" wrapText="1"/>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5" fontId="14" fillId="0" borderId="1" xfId="4" applyNumberFormat="1" applyFont="1" applyFill="1" applyBorder="1" applyAlignment="1">
      <alignment horizontal="right"/>
    </xf>
    <xf numFmtId="0" fontId="14" fillId="0" borderId="1" xfId="4" applyNumberFormat="1" applyFont="1" applyFill="1" applyBorder="1" applyAlignment="1">
      <alignment horizontal="right"/>
    </xf>
    <xf numFmtId="0" fontId="14" fillId="0" borderId="24" xfId="0" applyNumberFormat="1" applyFont="1" applyFill="1" applyBorder="1" applyAlignment="1">
      <alignment horizontal="left"/>
    </xf>
    <xf numFmtId="0" fontId="14" fillId="0" borderId="25" xfId="0" applyNumberFormat="1" applyFont="1" applyFill="1" applyBorder="1" applyAlignment="1">
      <alignment horizontal="left"/>
    </xf>
    <xf numFmtId="0" fontId="14" fillId="0" borderId="26" xfId="0" applyNumberFormat="1" applyFont="1" applyFill="1" applyBorder="1" applyAlignment="1">
      <alignment horizontal="left"/>
    </xf>
    <xf numFmtId="0" fontId="14" fillId="0" borderId="24" xfId="0" applyNumberFormat="1" applyFont="1" applyFill="1" applyBorder="1" applyAlignment="1">
      <alignment horizontal="left" wrapText="1"/>
    </xf>
    <xf numFmtId="0" fontId="14" fillId="0" borderId="25" xfId="0" applyNumberFormat="1" applyFont="1" applyFill="1" applyBorder="1" applyAlignment="1">
      <alignment horizontal="left" wrapText="1"/>
    </xf>
    <xf numFmtId="0" fontId="14" fillId="0" borderId="26" xfId="0" applyNumberFormat="1" applyFont="1" applyFill="1" applyBorder="1" applyAlignment="1">
      <alignment horizontal="left" wrapText="1"/>
    </xf>
    <xf numFmtId="0" fontId="15" fillId="0" borderId="3" xfId="0" applyNumberFormat="1" applyFont="1" applyFill="1" applyBorder="1" applyAlignment="1">
      <alignment horizontal="right"/>
    </xf>
    <xf numFmtId="0" fontId="14" fillId="0" borderId="2" xfId="0" applyFont="1" applyFill="1" applyBorder="1" applyAlignment="1">
      <alignment horizontal="left" wrapText="1"/>
    </xf>
    <xf numFmtId="0" fontId="14" fillId="0" borderId="4" xfId="0" applyFont="1" applyFill="1" applyBorder="1" applyAlignment="1">
      <alignment horizontal="left" wrapText="1"/>
    </xf>
    <xf numFmtId="0" fontId="14" fillId="0" borderId="3" xfId="0" applyFont="1" applyFill="1" applyBorder="1" applyAlignment="1">
      <alignment horizontal="left" wrapText="1"/>
    </xf>
    <xf numFmtId="0" fontId="15" fillId="0" borderId="28" xfId="0" applyFont="1" applyFill="1" applyBorder="1" applyAlignment="1">
      <alignment horizontal="center"/>
    </xf>
    <xf numFmtId="0" fontId="7" fillId="0" borderId="2" xfId="0" applyNumberFormat="1" applyFont="1" applyFill="1" applyBorder="1" applyAlignment="1">
      <alignment horizontal="right" vertical="top" wrapText="1"/>
    </xf>
    <xf numFmtId="0" fontId="7" fillId="0" borderId="4" xfId="0" applyNumberFormat="1" applyFont="1" applyFill="1" applyBorder="1" applyAlignment="1">
      <alignment horizontal="right" vertical="top" wrapText="1"/>
    </xf>
    <xf numFmtId="0" fontId="7" fillId="0" borderId="3" xfId="0" applyNumberFormat="1" applyFont="1" applyFill="1" applyBorder="1" applyAlignment="1">
      <alignment horizontal="right" vertical="top" wrapText="1"/>
    </xf>
    <xf numFmtId="166" fontId="14" fillId="0" borderId="1" xfId="0" applyNumberFormat="1" applyFont="1" applyFill="1" applyBorder="1" applyAlignment="1"/>
    <xf numFmtId="49" fontId="45" fillId="0" borderId="0" xfId="0" applyNumberFormat="1" applyFont="1" applyFill="1" applyAlignment="1">
      <alignment horizontal="left" vertical="top"/>
    </xf>
    <xf numFmtId="0" fontId="1" fillId="0" borderId="1" xfId="0" applyNumberFormat="1" applyFont="1" applyFill="1" applyBorder="1" applyAlignment="1">
      <alignment horizontal="left" vertical="top" wrapText="1" indent="1"/>
    </xf>
    <xf numFmtId="0" fontId="2" fillId="0" borderId="1" xfId="0" applyNumberFormat="1"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2" fillId="0" borderId="1" xfId="0" applyFont="1" applyFill="1" applyBorder="1" applyAlignment="1">
      <alignment horizontal="right" vertical="top" wrapText="1"/>
    </xf>
    <xf numFmtId="0" fontId="2" fillId="0" borderId="0" xfId="0" applyFont="1" applyFill="1" applyAlignment="1">
      <alignment vertical="top" wrapText="1"/>
    </xf>
    <xf numFmtId="0" fontId="15" fillId="0" borderId="2" xfId="4" applyNumberFormat="1" applyFont="1" applyFill="1" applyBorder="1" applyAlignment="1">
      <alignment horizontal="center"/>
    </xf>
    <xf numFmtId="0" fontId="15" fillId="0" borderId="4" xfId="4" applyNumberFormat="1" applyFont="1" applyFill="1" applyBorder="1" applyAlignment="1">
      <alignment horizontal="center"/>
    </xf>
    <xf numFmtId="0" fontId="15" fillId="0" borderId="3" xfId="4" applyNumberFormat="1" applyFont="1" applyFill="1" applyBorder="1" applyAlignment="1">
      <alignment horizontal="center"/>
    </xf>
    <xf numFmtId="0" fontId="14" fillId="0" borderId="1" xfId="0" applyFont="1" applyFill="1" applyBorder="1" applyAlignment="1">
      <alignment horizontal="left"/>
    </xf>
    <xf numFmtId="165" fontId="45" fillId="0" borderId="1" xfId="2" applyNumberFormat="1" applyFont="1" applyFill="1" applyBorder="1" applyAlignment="1"/>
    <xf numFmtId="4" fontId="45" fillId="0" borderId="29" xfId="0" applyNumberFormat="1" applyFont="1" applyFill="1" applyBorder="1" applyAlignment="1">
      <alignment horizontal="right"/>
    </xf>
    <xf numFmtId="49" fontId="45" fillId="0" borderId="0" xfId="0" applyNumberFormat="1" applyFont="1" applyFill="1" applyAlignment="1">
      <alignment horizontal="left"/>
    </xf>
    <xf numFmtId="0" fontId="18" fillId="0" borderId="1" xfId="0" applyFont="1" applyFill="1" applyBorder="1" applyAlignment="1">
      <alignment horizontal="left"/>
    </xf>
    <xf numFmtId="44" fontId="18" fillId="0" borderId="1" xfId="0" applyNumberFormat="1" applyFont="1" applyFill="1" applyBorder="1" applyAlignment="1">
      <alignment horizontal="left"/>
    </xf>
    <xf numFmtId="0" fontId="18" fillId="0" borderId="2" xfId="0" applyFont="1" applyFill="1" applyBorder="1" applyAlignment="1">
      <alignment horizontal="left" vertical="justify"/>
    </xf>
    <xf numFmtId="0" fontId="18" fillId="0" borderId="4" xfId="0" applyFont="1" applyFill="1" applyBorder="1" applyAlignment="1">
      <alignment horizontal="left" vertical="justify"/>
    </xf>
    <xf numFmtId="0" fontId="18" fillId="0" borderId="3" xfId="0" applyFont="1" applyFill="1" applyBorder="1" applyAlignment="1">
      <alignment horizontal="left" vertical="justify"/>
    </xf>
    <xf numFmtId="44" fontId="18" fillId="0" borderId="2" xfId="0" applyNumberFormat="1" applyFont="1" applyFill="1" applyBorder="1" applyAlignment="1">
      <alignment horizontal="center"/>
    </xf>
    <xf numFmtId="44" fontId="18" fillId="0" borderId="4" xfId="0" applyNumberFormat="1" applyFont="1" applyFill="1" applyBorder="1" applyAlignment="1">
      <alignment horizontal="center"/>
    </xf>
    <xf numFmtId="44" fontId="18" fillId="0" borderId="3" xfId="0" applyNumberFormat="1" applyFont="1" applyFill="1" applyBorder="1" applyAlignment="1">
      <alignment horizontal="center"/>
    </xf>
    <xf numFmtId="0" fontId="19" fillId="0" borderId="1" xfId="0" applyFont="1" applyFill="1" applyBorder="1" applyAlignment="1">
      <alignment horizontal="right" vertical="justify"/>
    </xf>
    <xf numFmtId="44" fontId="19" fillId="0" borderId="1" xfId="0" applyNumberFormat="1" applyFont="1" applyFill="1" applyBorder="1"/>
    <xf numFmtId="0" fontId="2" fillId="0" borderId="0" xfId="0" applyFont="1" applyFill="1" applyAlignment="1">
      <alignment vertical="justify"/>
    </xf>
    <xf numFmtId="0" fontId="2"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left" vertical="top" wrapText="1"/>
    </xf>
    <xf numFmtId="166" fontId="15" fillId="0" borderId="1" xfId="0" applyNumberFormat="1" applyFont="1" applyFill="1" applyBorder="1" applyAlignment="1">
      <alignment horizontal="center"/>
    </xf>
    <xf numFmtId="166" fontId="15" fillId="0" borderId="4" xfId="0" applyNumberFormat="1" applyFont="1" applyFill="1" applyBorder="1" applyAlignment="1">
      <alignment horizontal="center"/>
    </xf>
    <xf numFmtId="166" fontId="15" fillId="0" borderId="3" xfId="0" applyNumberFormat="1" applyFont="1" applyFill="1" applyBorder="1" applyAlignment="1">
      <alignment horizontal="center"/>
    </xf>
    <xf numFmtId="0" fontId="5" fillId="0" borderId="0" xfId="0" applyFont="1" applyFill="1" applyAlignment="1">
      <alignment horizontal="left" vertical="top"/>
    </xf>
    <xf numFmtId="0" fontId="7" fillId="0" borderId="27" xfId="0" applyNumberFormat="1" applyFont="1" applyFill="1" applyBorder="1" applyAlignment="1">
      <alignment horizontal="center" vertical="top" wrapText="1"/>
    </xf>
    <xf numFmtId="0" fontId="7" fillId="0" borderId="0" xfId="0" applyNumberFormat="1" applyFont="1" applyFill="1" applyBorder="1" applyAlignment="1">
      <alignment horizontal="center" vertical="top" wrapText="1"/>
    </xf>
    <xf numFmtId="0" fontId="33" fillId="0" borderId="0" xfId="0" applyNumberFormat="1" applyFont="1" applyFill="1" applyBorder="1" applyAlignment="1">
      <alignment horizontal="left" vertical="top" wrapText="1"/>
    </xf>
    <xf numFmtId="0" fontId="10" fillId="0" borderId="0" xfId="0" applyFont="1" applyFill="1" applyAlignment="1">
      <alignment horizontal="left" vertical="justify"/>
    </xf>
    <xf numFmtId="49" fontId="14" fillId="0" borderId="3" xfId="0" applyNumberFormat="1" applyFont="1" applyFill="1" applyBorder="1" applyAlignment="1">
      <alignment horizontal="left"/>
    </xf>
    <xf numFmtId="0" fontId="26" fillId="5" borderId="15"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2" xfId="0" applyFont="1" applyFill="1" applyBorder="1" applyAlignment="1">
      <alignment horizontal="left" vertical="center" wrapText="1"/>
    </xf>
    <xf numFmtId="0" fontId="22" fillId="4" borderId="0" xfId="0" applyFont="1" applyFill="1" applyBorder="1" applyAlignment="1">
      <alignment horizontal="center" vertical="center"/>
    </xf>
    <xf numFmtId="0" fontId="28" fillId="0" borderId="0" xfId="0" applyFont="1" applyFill="1" applyBorder="1" applyAlignment="1">
      <alignment horizontal="left" vertical="top" wrapText="1"/>
    </xf>
    <xf numFmtId="0" fontId="24" fillId="2" borderId="6" xfId="0" applyFont="1" applyFill="1" applyBorder="1" applyAlignment="1">
      <alignment horizontal="left" vertical="center"/>
    </xf>
    <xf numFmtId="0" fontId="24" fillId="2" borderId="7" xfId="0" applyFont="1" applyFill="1" applyBorder="1" applyAlignment="1">
      <alignment horizontal="left" vertical="center"/>
    </xf>
    <xf numFmtId="0" fontId="24" fillId="2" borderId="8" xfId="0" applyFont="1" applyFill="1" applyBorder="1" applyAlignment="1">
      <alignment horizontal="left" vertical="center"/>
    </xf>
    <xf numFmtId="0" fontId="21" fillId="4" borderId="0"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17" xfId="0" applyFont="1" applyFill="1" applyBorder="1" applyAlignment="1">
      <alignment horizontal="center" vertical="center"/>
    </xf>
    <xf numFmtId="0" fontId="26" fillId="5" borderId="15" xfId="0" applyFont="1" applyFill="1" applyBorder="1" applyAlignment="1">
      <alignment horizontal="left" vertical="center"/>
    </xf>
    <xf numFmtId="0" fontId="26" fillId="5" borderId="18" xfId="0" applyFont="1" applyFill="1" applyBorder="1" applyAlignment="1">
      <alignment horizontal="left" vertical="center"/>
    </xf>
    <xf numFmtId="0" fontId="25" fillId="5" borderId="19" xfId="0" applyFont="1" applyFill="1" applyBorder="1" applyAlignment="1">
      <alignment horizontal="center" vertical="center"/>
    </xf>
    <xf numFmtId="0" fontId="26" fillId="5" borderId="20"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7" xfId="0" applyFont="1" applyFill="1" applyBorder="1" applyAlignment="1">
      <alignment horizontal="center" vertical="center"/>
    </xf>
    <xf numFmtId="0" fontId="25" fillId="5" borderId="21" xfId="0" applyFont="1" applyFill="1" applyBorder="1" applyAlignment="1">
      <alignment horizontal="center" vertical="center"/>
    </xf>
    <xf numFmtId="0" fontId="26" fillId="5" borderId="22"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20" xfId="0" applyFont="1" applyFill="1" applyBorder="1" applyAlignment="1">
      <alignment horizontal="left" vertical="center"/>
    </xf>
    <xf numFmtId="0" fontId="26" fillId="0" borderId="18" xfId="0" applyFont="1" applyFill="1" applyBorder="1" applyAlignment="1">
      <alignment horizontal="left" vertical="center"/>
    </xf>
    <xf numFmtId="0" fontId="28" fillId="0" borderId="23" xfId="0" applyFont="1" applyFill="1" applyBorder="1" applyAlignment="1">
      <alignment horizontal="left" vertical="top" wrapText="1"/>
    </xf>
    <xf numFmtId="0" fontId="26" fillId="5" borderId="18"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8" xfId="0" applyFont="1" applyFill="1" applyBorder="1" applyAlignment="1">
      <alignment horizontal="left" vertical="center" wrapText="1"/>
    </xf>
    <xf numFmtId="2" fontId="14" fillId="0" borderId="1" xfId="0" applyNumberFormat="1" applyFont="1" applyFill="1" applyBorder="1" applyAlignment="1">
      <alignment horizontal="center"/>
    </xf>
    <xf numFmtId="2" fontId="15" fillId="0" borderId="1" xfId="0" applyNumberFormat="1" applyFont="1" applyFill="1" applyBorder="1" applyAlignment="1">
      <alignment horizontal="center"/>
    </xf>
    <xf numFmtId="0" fontId="45" fillId="0" borderId="2" xfId="0" applyFont="1" applyFill="1" applyBorder="1" applyAlignment="1">
      <alignment horizontal="left" vertical="top"/>
    </xf>
    <xf numFmtId="0" fontId="45" fillId="0" borderId="4" xfId="0" applyFont="1" applyFill="1" applyBorder="1" applyAlignment="1">
      <alignment horizontal="left" vertical="top"/>
    </xf>
    <xf numFmtId="0" fontId="45" fillId="0" borderId="3" xfId="0" applyFont="1" applyFill="1" applyBorder="1" applyAlignment="1">
      <alignment horizontal="left" vertical="top"/>
    </xf>
    <xf numFmtId="0" fontId="45" fillId="0" borderId="2"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3" xfId="0" applyFont="1" applyFill="1" applyBorder="1" applyAlignment="1">
      <alignment horizontal="center" vertical="center"/>
    </xf>
    <xf numFmtId="49" fontId="42" fillId="0" borderId="2" xfId="0" applyNumberFormat="1" applyFont="1" applyFill="1" applyBorder="1" applyAlignment="1">
      <alignment horizontal="left" vertical="top"/>
    </xf>
    <xf numFmtId="49" fontId="42" fillId="0" borderId="4" xfId="0" applyNumberFormat="1" applyFont="1" applyFill="1" applyBorder="1" applyAlignment="1">
      <alignment horizontal="left" vertical="top"/>
    </xf>
    <xf numFmtId="49" fontId="42" fillId="0" borderId="3" xfId="0" applyNumberFormat="1" applyFont="1" applyFill="1" applyBorder="1" applyAlignment="1">
      <alignment horizontal="left" vertical="top"/>
    </xf>
    <xf numFmtId="165" fontId="42" fillId="0" borderId="2" xfId="0" applyNumberFormat="1" applyFont="1" applyFill="1" applyBorder="1" applyAlignment="1">
      <alignment horizontal="right" vertical="center"/>
    </xf>
    <xf numFmtId="165" fontId="42" fillId="0" borderId="4" xfId="0" applyNumberFormat="1" applyFont="1" applyFill="1" applyBorder="1" applyAlignment="1">
      <alignment horizontal="right" vertical="center"/>
    </xf>
    <xf numFmtId="165" fontId="42" fillId="0" borderId="3" xfId="0" applyNumberFormat="1" applyFont="1" applyFill="1" applyBorder="1" applyAlignment="1">
      <alignment horizontal="right" vertical="center"/>
    </xf>
    <xf numFmtId="49" fontId="45" fillId="0" borderId="2" xfId="0" applyNumberFormat="1" applyFont="1" applyFill="1" applyBorder="1" applyAlignment="1">
      <alignment horizontal="left" vertical="top"/>
    </xf>
    <xf numFmtId="49" fontId="45" fillId="0" borderId="4" xfId="0" applyNumberFormat="1" applyFont="1" applyFill="1" applyBorder="1" applyAlignment="1">
      <alignment horizontal="left" vertical="top"/>
    </xf>
    <xf numFmtId="49" fontId="45" fillId="0" borderId="3" xfId="0" applyNumberFormat="1" applyFont="1" applyFill="1" applyBorder="1" applyAlignment="1">
      <alignment horizontal="left" vertical="top"/>
    </xf>
    <xf numFmtId="164" fontId="45" fillId="0" borderId="2" xfId="2" applyFont="1" applyFill="1" applyBorder="1" applyAlignment="1">
      <alignment horizontal="right" vertical="center"/>
    </xf>
    <xf numFmtId="164" fontId="45" fillId="0" borderId="4" xfId="2" applyFont="1" applyFill="1" applyBorder="1" applyAlignment="1">
      <alignment horizontal="right" vertical="center"/>
    </xf>
    <xf numFmtId="164" fontId="45" fillId="0" borderId="3" xfId="2" applyFont="1" applyFill="1" applyBorder="1" applyAlignment="1">
      <alignment horizontal="right" vertical="center"/>
    </xf>
  </cellXfs>
  <cellStyles count="7">
    <cellStyle name="Hipervínculo" xfId="6" builtinId="8"/>
    <cellStyle name="Hipervínculo 2" xfId="1" xr:uid="{00000000-0005-0000-0000-000000000000}"/>
    <cellStyle name="Moneda" xfId="2" builtinId="4"/>
    <cellStyle name="Moneda 2" xfId="5" xr:uid="{00000000-0005-0000-0000-000002000000}"/>
    <cellStyle name="Normal" xfId="0" builtinId="0"/>
    <cellStyle name="Normal 2" xfId="4" xr:uid="{00000000-0005-0000-0000-00000400000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'Plantilla Notas'!$A$1085</c:f>
              <c:strCache>
                <c:ptCount val="1"/>
                <c:pt idx="0">
                  <c:v>La Información Contable deberá estar firmada en cada página de la misma e incluir al final la siguiente leyenda: “Bajo protesta de decir verdad declaramos que los Estados Financieros y sus notas, son razonablemente correctos y son responsabilidad del emis</c:v>
                </c:pt>
              </c:strCache>
            </c:strRef>
          </c:tx>
          <c:spPr>
            <a:solidFill>
              <a:schemeClr val="accent1"/>
            </a:solidFill>
            <a:ln>
              <a:noFill/>
            </a:ln>
            <a:effectLst/>
          </c:spPr>
          <c:invertIfNegative val="0"/>
          <c:val>
            <c:numRef>
              <c:f>'Plantilla Notas'!$B$1085:$N$1085</c:f>
              <c:numCache>
                <c:formatCode>General</c:formatCode>
                <c:ptCount val="13"/>
              </c:numCache>
            </c:numRef>
          </c:val>
          <c:extLst>
            <c:ext xmlns:c16="http://schemas.microsoft.com/office/drawing/2014/chart" uri="{C3380CC4-5D6E-409C-BE32-E72D297353CC}">
              <c16:uniqueId val="{00000000-246E-4707-A839-89CAF299FB31}"/>
            </c:ext>
          </c:extLst>
        </c:ser>
        <c:dLbls>
          <c:showLegendKey val="0"/>
          <c:showVal val="0"/>
          <c:showCatName val="0"/>
          <c:showSerName val="0"/>
          <c:showPercent val="0"/>
          <c:showBubbleSize val="0"/>
        </c:dLbls>
        <c:gapWidth val="219"/>
        <c:overlap val="-27"/>
        <c:axId val="434061880"/>
        <c:axId val="434058600"/>
      </c:barChart>
      <c:catAx>
        <c:axId val="4340618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34058600"/>
        <c:crosses val="autoZero"/>
        <c:auto val="1"/>
        <c:lblAlgn val="ctr"/>
        <c:lblOffset val="100"/>
        <c:noMultiLvlLbl val="0"/>
      </c:catAx>
      <c:valAx>
        <c:axId val="434058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434061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D3ED07D-B1CE-495E-B7E0-6506D5A7049E}">
  <sheetPr/>
  <sheetViews>
    <sheetView zoomScale="9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284368" cy="6096000"/>
    <xdr:graphicFrame macro="">
      <xdr:nvGraphicFramePr>
        <xdr:cNvPr id="2" name="Gráfico 1">
          <a:extLst>
            <a:ext uri="{FF2B5EF4-FFF2-40B4-BE49-F238E27FC236}">
              <a16:creationId xmlns:a16="http://schemas.microsoft.com/office/drawing/2014/main" id="{D131CB4D-DE33-4410-AE6D-4DBE0395E8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5</xdr:col>
      <xdr:colOff>1351430</xdr:colOff>
      <xdr:row>0</xdr:row>
      <xdr:rowOff>0</xdr:rowOff>
    </xdr:from>
    <xdr:to>
      <xdr:col>5</xdr:col>
      <xdr:colOff>2743199</xdr:colOff>
      <xdr:row>2</xdr:row>
      <xdr:rowOff>151069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95630" y="0"/>
          <a:ext cx="1391769" cy="598744"/>
        </a:xfrm>
        <a:prstGeom prst="rect">
          <a:avLst/>
        </a:prstGeom>
      </xdr:spPr>
    </xdr:pic>
    <xdr:clientData/>
  </xdr:twoCellAnchor>
  <xdr:twoCellAnchor editAs="oneCell">
    <xdr:from>
      <xdr:col>1</xdr:col>
      <xdr:colOff>304800</xdr:colOff>
      <xdr:row>0</xdr:row>
      <xdr:rowOff>85725</xdr:rowOff>
    </xdr:from>
    <xdr:to>
      <xdr:col>2</xdr:col>
      <xdr:colOff>1123950</xdr:colOff>
      <xdr:row>2</xdr:row>
      <xdr:rowOff>122549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85725"/>
          <a:ext cx="1914525" cy="4844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87"/>
  <sheetViews>
    <sheetView tabSelected="1" zoomScaleNormal="100" workbookViewId="0">
      <selection activeCell="A1087" sqref="A1:P108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22.5" style="35" customWidth="1"/>
    <col min="16" max="16" width="16.83203125" style="35" customWidth="1"/>
    <col min="17" max="16384" width="9.33203125" style="35"/>
  </cols>
  <sheetData>
    <row r="1" spans="1:16" s="33" customFormat="1" ht="12" customHeight="1" x14ac:dyDescent="0.2">
      <c r="A1" s="462" t="s">
        <v>749</v>
      </c>
      <c r="B1" s="462"/>
      <c r="C1" s="462"/>
      <c r="D1" s="462"/>
      <c r="E1" s="462"/>
      <c r="F1" s="462"/>
      <c r="G1" s="462"/>
      <c r="H1" s="462"/>
      <c r="I1" s="462"/>
      <c r="J1" s="462"/>
      <c r="K1" s="462"/>
      <c r="L1" s="462"/>
      <c r="M1" s="462"/>
      <c r="N1" s="462"/>
      <c r="O1" s="462"/>
      <c r="P1" s="462"/>
    </row>
    <row r="2" spans="1:16" s="33" customFormat="1" ht="12" customHeight="1" x14ac:dyDescent="0.2">
      <c r="A2" s="176"/>
      <c r="B2" s="176"/>
      <c r="C2" s="176"/>
      <c r="D2" s="176"/>
      <c r="E2" s="176"/>
      <c r="F2" s="176"/>
      <c r="G2" s="176"/>
      <c r="H2" s="176"/>
      <c r="I2" s="176"/>
      <c r="J2" s="176"/>
      <c r="K2" s="176"/>
      <c r="L2" s="176"/>
      <c r="M2" s="176"/>
      <c r="N2" s="176"/>
      <c r="O2" s="176"/>
      <c r="P2" s="78" t="s">
        <v>391</v>
      </c>
    </row>
    <row r="3" spans="1:16" ht="12" customHeight="1" x14ac:dyDescent="0.2">
      <c r="A3" s="34"/>
      <c r="B3" s="34"/>
      <c r="C3" s="34"/>
      <c r="D3" s="34"/>
      <c r="E3" s="34"/>
      <c r="F3" s="34"/>
      <c r="G3" s="34"/>
      <c r="H3" s="34"/>
      <c r="I3" s="34"/>
      <c r="J3" s="34"/>
      <c r="K3" s="34"/>
      <c r="L3" s="34"/>
      <c r="M3" s="34"/>
      <c r="N3" s="34"/>
      <c r="O3" s="34"/>
      <c r="P3" s="34"/>
    </row>
    <row r="4" spans="1:16" x14ac:dyDescent="0.2">
      <c r="A4" s="36"/>
      <c r="B4" s="463" t="s">
        <v>378</v>
      </c>
      <c r="C4" s="463"/>
      <c r="D4" s="463"/>
      <c r="E4" s="463"/>
      <c r="F4" s="463"/>
      <c r="G4" s="463"/>
      <c r="H4" s="463"/>
      <c r="I4" s="463"/>
      <c r="J4" s="463"/>
      <c r="K4" s="463"/>
      <c r="L4" s="463"/>
      <c r="M4" s="463"/>
      <c r="N4" s="463"/>
      <c r="O4" s="463"/>
      <c r="P4" s="463"/>
    </row>
    <row r="5" spans="1:16" x14ac:dyDescent="0.2">
      <c r="A5" s="36"/>
      <c r="B5" s="463"/>
      <c r="C5" s="463"/>
      <c r="D5" s="463"/>
      <c r="E5" s="463"/>
      <c r="F5" s="463"/>
      <c r="G5" s="463"/>
      <c r="H5" s="463"/>
      <c r="I5" s="463"/>
      <c r="J5" s="463"/>
      <c r="K5" s="463"/>
      <c r="L5" s="463"/>
      <c r="M5" s="463"/>
      <c r="N5" s="463"/>
      <c r="O5" s="463"/>
      <c r="P5" s="463"/>
    </row>
    <row r="6" spans="1:16" x14ac:dyDescent="0.2">
      <c r="A6" s="36"/>
      <c r="B6" s="463"/>
      <c r="C6" s="463"/>
      <c r="D6" s="463"/>
      <c r="E6" s="463"/>
      <c r="F6" s="463"/>
      <c r="G6" s="463"/>
      <c r="H6" s="463"/>
      <c r="I6" s="463"/>
      <c r="J6" s="463"/>
      <c r="K6" s="463"/>
      <c r="L6" s="463"/>
      <c r="M6" s="463"/>
      <c r="N6" s="463"/>
      <c r="O6" s="463"/>
      <c r="P6" s="463"/>
    </row>
    <row r="7" spans="1:16" x14ac:dyDescent="0.2">
      <c r="A7" s="36"/>
      <c r="B7" s="463"/>
      <c r="C7" s="463"/>
      <c r="D7" s="463"/>
      <c r="E7" s="463"/>
      <c r="F7" s="463"/>
      <c r="G7" s="463"/>
      <c r="H7" s="463"/>
      <c r="I7" s="463"/>
      <c r="J7" s="463"/>
      <c r="K7" s="463"/>
      <c r="L7" s="463"/>
      <c r="M7" s="463"/>
      <c r="N7" s="463"/>
      <c r="O7" s="463"/>
      <c r="P7" s="463"/>
    </row>
    <row r="8" spans="1:16" x14ac:dyDescent="0.2">
      <c r="A8" s="36"/>
      <c r="B8" s="463"/>
      <c r="C8" s="463"/>
      <c r="D8" s="463"/>
      <c r="E8" s="463"/>
      <c r="F8" s="463"/>
      <c r="G8" s="463"/>
      <c r="H8" s="463"/>
      <c r="I8" s="463"/>
      <c r="J8" s="463"/>
      <c r="K8" s="463"/>
      <c r="L8" s="463"/>
      <c r="M8" s="463"/>
      <c r="N8" s="463"/>
      <c r="O8" s="463"/>
      <c r="P8" s="463"/>
    </row>
    <row r="9" spans="1:16" x14ac:dyDescent="0.2">
      <c r="A9" s="36"/>
      <c r="B9" s="463"/>
      <c r="C9" s="463"/>
      <c r="D9" s="463"/>
      <c r="E9" s="463"/>
      <c r="F9" s="463"/>
      <c r="G9" s="463"/>
      <c r="H9" s="463"/>
      <c r="I9" s="463"/>
      <c r="J9" s="463"/>
      <c r="K9" s="463"/>
      <c r="L9" s="463"/>
      <c r="M9" s="463"/>
      <c r="N9" s="463"/>
      <c r="O9" s="463"/>
      <c r="P9" s="463"/>
    </row>
    <row r="10" spans="1:16" x14ac:dyDescent="0.2">
      <c r="A10" s="36"/>
      <c r="B10" s="463"/>
      <c r="C10" s="463"/>
      <c r="D10" s="463"/>
      <c r="E10" s="463"/>
      <c r="F10" s="463"/>
      <c r="G10" s="463"/>
      <c r="H10" s="463"/>
      <c r="I10" s="463"/>
      <c r="J10" s="463"/>
      <c r="K10" s="463"/>
      <c r="L10" s="463"/>
      <c r="M10" s="463"/>
      <c r="N10" s="463"/>
      <c r="O10" s="463"/>
      <c r="P10" s="463"/>
    </row>
    <row r="11" spans="1:16" x14ac:dyDescent="0.2">
      <c r="A11" s="36"/>
      <c r="B11" s="463"/>
      <c r="C11" s="463"/>
      <c r="D11" s="463"/>
      <c r="E11" s="463"/>
      <c r="F11" s="463"/>
      <c r="G11" s="463"/>
      <c r="H11" s="463"/>
      <c r="I11" s="463"/>
      <c r="J11" s="463"/>
      <c r="K11" s="463"/>
      <c r="L11" s="463"/>
      <c r="M11" s="463"/>
      <c r="N11" s="463"/>
      <c r="O11" s="463"/>
      <c r="P11" s="463"/>
    </row>
    <row r="12" spans="1:16" x14ac:dyDescent="0.2">
      <c r="A12" s="36"/>
      <c r="B12" s="463"/>
      <c r="C12" s="463"/>
      <c r="D12" s="463"/>
      <c r="E12" s="463"/>
      <c r="F12" s="463"/>
      <c r="G12" s="463"/>
      <c r="H12" s="463"/>
      <c r="I12" s="463"/>
      <c r="J12" s="463"/>
      <c r="K12" s="463"/>
      <c r="L12" s="463"/>
      <c r="M12" s="463"/>
      <c r="N12" s="463"/>
      <c r="O12" s="463"/>
      <c r="P12" s="463"/>
    </row>
    <row r="13" spans="1:16" x14ac:dyDescent="0.2">
      <c r="A13" s="36"/>
      <c r="B13" s="463"/>
      <c r="C13" s="463"/>
      <c r="D13" s="463"/>
      <c r="E13" s="463"/>
      <c r="F13" s="463"/>
      <c r="G13" s="463"/>
      <c r="H13" s="463"/>
      <c r="I13" s="463"/>
      <c r="J13" s="463"/>
      <c r="K13" s="463"/>
      <c r="L13" s="463"/>
      <c r="M13" s="463"/>
      <c r="N13" s="463"/>
      <c r="O13" s="463"/>
      <c r="P13" s="463"/>
    </row>
    <row r="14" spans="1:16" ht="6.75" customHeight="1" x14ac:dyDescent="0.2">
      <c r="A14" s="36"/>
      <c r="B14" s="463"/>
      <c r="C14" s="463"/>
      <c r="D14" s="463"/>
      <c r="E14" s="463"/>
      <c r="F14" s="463"/>
      <c r="G14" s="463"/>
      <c r="H14" s="463"/>
      <c r="I14" s="463"/>
      <c r="J14" s="463"/>
      <c r="K14" s="463"/>
      <c r="L14" s="463"/>
      <c r="M14" s="463"/>
      <c r="N14" s="463"/>
      <c r="O14" s="463"/>
      <c r="P14" s="463"/>
    </row>
    <row r="15" spans="1:16" x14ac:dyDescent="0.2">
      <c r="A15" s="36"/>
      <c r="B15" s="84" t="s">
        <v>370</v>
      </c>
      <c r="C15" s="43" t="s">
        <v>7</v>
      </c>
      <c r="D15" s="36"/>
      <c r="E15" s="36"/>
      <c r="F15" s="36"/>
      <c r="G15" s="36"/>
      <c r="H15" s="36"/>
      <c r="I15" s="36"/>
      <c r="J15" s="36"/>
      <c r="K15" s="36"/>
      <c r="L15" s="36"/>
      <c r="M15" s="36"/>
      <c r="N15" s="36"/>
      <c r="O15" s="36"/>
      <c r="P15" s="36"/>
    </row>
    <row r="16" spans="1:16" x14ac:dyDescent="0.2">
      <c r="A16" s="36"/>
      <c r="B16" s="84" t="s">
        <v>371</v>
      </c>
      <c r="C16" s="43" t="s">
        <v>235</v>
      </c>
      <c r="D16" s="36"/>
      <c r="E16" s="36"/>
      <c r="F16" s="36"/>
      <c r="G16" s="36"/>
      <c r="H16" s="36"/>
      <c r="I16" s="36"/>
      <c r="J16" s="36"/>
      <c r="K16" s="36"/>
      <c r="L16" s="36"/>
      <c r="M16" s="36"/>
      <c r="N16" s="36"/>
      <c r="O16" s="36"/>
      <c r="P16" s="36"/>
    </row>
    <row r="17" spans="1:16" x14ac:dyDescent="0.2">
      <c r="A17" s="36"/>
      <c r="B17" s="84" t="s">
        <v>372</v>
      </c>
      <c r="C17" s="43" t="s">
        <v>236</v>
      </c>
      <c r="D17" s="36"/>
      <c r="E17" s="36"/>
      <c r="F17" s="36"/>
      <c r="G17" s="36"/>
      <c r="H17" s="36"/>
      <c r="I17" s="36"/>
      <c r="J17" s="36"/>
      <c r="K17" s="36"/>
      <c r="L17" s="36"/>
      <c r="M17" s="36"/>
      <c r="N17" s="36"/>
      <c r="O17" s="36"/>
      <c r="P17" s="36"/>
    </row>
    <row r="18" spans="1:16" ht="15.75" customHeight="1" x14ac:dyDescent="0.2">
      <c r="B18" s="37"/>
      <c r="C18" s="38"/>
    </row>
    <row r="19" spans="1:16" ht="15.75" customHeight="1" x14ac:dyDescent="0.2">
      <c r="B19" s="37"/>
      <c r="C19" s="38"/>
    </row>
    <row r="20" spans="1:16" ht="15" customHeight="1" x14ac:dyDescent="0.2">
      <c r="A20" s="378" t="s">
        <v>237</v>
      </c>
      <c r="B20" s="378"/>
      <c r="C20" s="378"/>
      <c r="D20" s="378"/>
      <c r="E20" s="378"/>
      <c r="F20" s="378"/>
      <c r="G20" s="378"/>
      <c r="H20" s="378"/>
      <c r="I20" s="378"/>
      <c r="J20" s="378"/>
      <c r="K20" s="378"/>
      <c r="L20" s="378"/>
      <c r="M20" s="378"/>
      <c r="N20" s="378"/>
      <c r="O20" s="378"/>
      <c r="P20" s="378"/>
    </row>
    <row r="21" spans="1:16" ht="12" customHeight="1" x14ac:dyDescent="0.2">
      <c r="A21" s="73"/>
      <c r="B21" s="73"/>
      <c r="C21" s="73"/>
      <c r="D21" s="73"/>
      <c r="E21" s="73"/>
      <c r="F21" s="73"/>
      <c r="G21" s="73"/>
      <c r="H21" s="73"/>
      <c r="I21" s="73"/>
      <c r="J21" s="73"/>
      <c r="K21" s="73"/>
      <c r="L21" s="73"/>
      <c r="M21" s="73"/>
      <c r="N21" s="73"/>
      <c r="O21" s="73"/>
      <c r="P21" s="73"/>
    </row>
    <row r="22" spans="1:16" x14ac:dyDescent="0.2">
      <c r="A22" s="73"/>
      <c r="B22" s="254" t="s">
        <v>369</v>
      </c>
      <c r="C22" s="254"/>
      <c r="D22" s="254"/>
      <c r="E22" s="254"/>
      <c r="F22" s="254"/>
      <c r="G22" s="254"/>
      <c r="H22" s="254"/>
      <c r="I22" s="254"/>
      <c r="J22" s="254"/>
      <c r="K22" s="254"/>
      <c r="L22" s="254"/>
      <c r="M22" s="254"/>
      <c r="N22" s="254"/>
      <c r="O22" s="254"/>
      <c r="P22" s="254"/>
    </row>
    <row r="23" spans="1:16" ht="16.5" customHeight="1" x14ac:dyDescent="0.2">
      <c r="A23" s="73"/>
      <c r="B23" s="254"/>
      <c r="C23" s="254"/>
      <c r="D23" s="254"/>
      <c r="E23" s="254"/>
      <c r="F23" s="254"/>
      <c r="G23" s="254"/>
      <c r="H23" s="254"/>
      <c r="I23" s="254"/>
      <c r="J23" s="254"/>
      <c r="K23" s="254"/>
      <c r="L23" s="254"/>
      <c r="M23" s="254"/>
      <c r="N23" s="254"/>
      <c r="O23" s="254"/>
      <c r="P23" s="254"/>
    </row>
    <row r="24" spans="1:16" ht="12" customHeight="1" x14ac:dyDescent="0.2">
      <c r="A24" s="73"/>
      <c r="B24" s="374" t="s">
        <v>339</v>
      </c>
      <c r="C24" s="374"/>
      <c r="D24" s="374"/>
      <c r="E24" s="374"/>
      <c r="F24" s="374"/>
      <c r="G24" s="374"/>
      <c r="H24" s="374"/>
      <c r="I24" s="374"/>
      <c r="J24" s="374"/>
      <c r="K24" s="374"/>
      <c r="L24" s="374"/>
      <c r="M24" s="374"/>
      <c r="N24" s="374"/>
      <c r="O24" s="374"/>
      <c r="P24" s="374"/>
    </row>
    <row r="25" spans="1:16" ht="12" customHeight="1" x14ac:dyDescent="0.2">
      <c r="A25" s="73"/>
      <c r="B25" s="374"/>
      <c r="C25" s="374"/>
      <c r="D25" s="374"/>
      <c r="E25" s="374"/>
      <c r="F25" s="374"/>
      <c r="G25" s="374"/>
      <c r="H25" s="374"/>
      <c r="I25" s="374"/>
      <c r="J25" s="374"/>
      <c r="K25" s="374"/>
      <c r="L25" s="374"/>
      <c r="M25" s="374"/>
      <c r="N25" s="374"/>
      <c r="O25" s="374"/>
      <c r="P25" s="374"/>
    </row>
    <row r="26" spans="1:16" ht="15.75" customHeight="1" x14ac:dyDescent="0.2">
      <c r="A26" s="73"/>
      <c r="B26" s="73"/>
      <c r="C26" s="73"/>
      <c r="D26" s="73"/>
      <c r="E26" s="73"/>
      <c r="F26" s="73"/>
      <c r="G26" s="73"/>
      <c r="H26" s="73"/>
      <c r="I26" s="73"/>
      <c r="J26" s="73"/>
      <c r="K26" s="73"/>
      <c r="L26" s="73"/>
      <c r="M26" s="73"/>
      <c r="N26" s="73"/>
      <c r="O26" s="73"/>
      <c r="P26" s="73"/>
    </row>
    <row r="27" spans="1:16" ht="12" customHeight="1" x14ac:dyDescent="0.2">
      <c r="A27" s="73"/>
      <c r="B27" s="40" t="s">
        <v>46</v>
      </c>
      <c r="C27" s="61" t="s">
        <v>58</v>
      </c>
      <c r="E27" s="73"/>
      <c r="F27" s="73"/>
      <c r="G27" s="73"/>
      <c r="H27" s="73"/>
      <c r="I27" s="73"/>
      <c r="J27" s="73"/>
      <c r="K27" s="73"/>
      <c r="L27" s="73"/>
      <c r="M27" s="73"/>
      <c r="N27" s="73"/>
      <c r="O27" s="73"/>
      <c r="P27" s="73"/>
    </row>
    <row r="28" spans="1:16" ht="7.5" customHeight="1" x14ac:dyDescent="0.2">
      <c r="A28" s="73"/>
      <c r="B28" s="73"/>
      <c r="C28" s="73"/>
      <c r="D28" s="73"/>
      <c r="E28" s="73"/>
      <c r="F28" s="73"/>
      <c r="G28" s="73"/>
      <c r="H28" s="73"/>
      <c r="I28" s="73"/>
      <c r="J28" s="73"/>
      <c r="K28" s="73"/>
      <c r="L28" s="73"/>
      <c r="M28" s="73"/>
      <c r="N28" s="73"/>
      <c r="O28" s="73"/>
      <c r="P28" s="73"/>
    </row>
    <row r="29" spans="1:16" x14ac:dyDescent="0.2">
      <c r="A29" s="73"/>
      <c r="B29" s="85" t="s">
        <v>23</v>
      </c>
      <c r="C29" s="85"/>
      <c r="D29" s="85"/>
      <c r="O29" s="85"/>
      <c r="P29" s="85"/>
    </row>
    <row r="30" spans="1:16" ht="3.75" customHeight="1" x14ac:dyDescent="0.2">
      <c r="A30" s="73"/>
      <c r="B30" s="85"/>
      <c r="C30" s="85"/>
      <c r="D30" s="85"/>
      <c r="O30" s="85"/>
      <c r="P30" s="85"/>
    </row>
    <row r="31" spans="1:16" x14ac:dyDescent="0.2">
      <c r="A31" s="73"/>
      <c r="B31" s="84" t="s">
        <v>370</v>
      </c>
      <c r="C31" s="43" t="s">
        <v>238</v>
      </c>
      <c r="O31" s="43"/>
      <c r="P31" s="43"/>
    </row>
    <row r="32" spans="1:16" x14ac:dyDescent="0.2">
      <c r="A32" s="73"/>
      <c r="B32" s="476" t="s">
        <v>437</v>
      </c>
      <c r="C32" s="476"/>
      <c r="D32" s="476"/>
      <c r="E32" s="476"/>
      <c r="F32" s="476"/>
      <c r="G32" s="476"/>
      <c r="H32" s="476"/>
      <c r="I32" s="476"/>
      <c r="J32" s="476"/>
      <c r="K32" s="476"/>
      <c r="L32" s="476"/>
      <c r="M32" s="476"/>
      <c r="N32" s="476"/>
      <c r="O32" s="476"/>
      <c r="P32" s="43"/>
    </row>
    <row r="33" spans="1:16" x14ac:dyDescent="0.2">
      <c r="A33" s="73"/>
      <c r="B33" s="476"/>
      <c r="C33" s="476"/>
      <c r="D33" s="476"/>
      <c r="E33" s="476"/>
      <c r="F33" s="476"/>
      <c r="G33" s="476"/>
      <c r="H33" s="476"/>
      <c r="I33" s="476"/>
      <c r="J33" s="476"/>
      <c r="K33" s="476"/>
      <c r="L33" s="476"/>
      <c r="M33" s="476"/>
      <c r="N33" s="476"/>
      <c r="O33" s="476"/>
      <c r="P33" s="43"/>
    </row>
    <row r="34" spans="1:16" x14ac:dyDescent="0.2">
      <c r="A34" s="73"/>
      <c r="B34" s="476"/>
      <c r="C34" s="476"/>
      <c r="D34" s="476"/>
      <c r="E34" s="476"/>
      <c r="F34" s="476"/>
      <c r="G34" s="476"/>
      <c r="H34" s="476"/>
      <c r="I34" s="476"/>
      <c r="J34" s="476"/>
      <c r="K34" s="476"/>
      <c r="L34" s="476"/>
      <c r="M34" s="476"/>
      <c r="N34" s="476"/>
      <c r="O34" s="476"/>
      <c r="P34" s="43"/>
    </row>
    <row r="35" spans="1:16" x14ac:dyDescent="0.2">
      <c r="A35" s="73"/>
      <c r="B35" s="476"/>
      <c r="C35" s="476"/>
      <c r="D35" s="476"/>
      <c r="E35" s="476"/>
      <c r="F35" s="476"/>
      <c r="G35" s="476"/>
      <c r="H35" s="476"/>
      <c r="I35" s="476"/>
      <c r="J35" s="476"/>
      <c r="K35" s="476"/>
      <c r="L35" s="476"/>
      <c r="M35" s="476"/>
      <c r="N35" s="476"/>
      <c r="O35" s="476"/>
      <c r="P35" s="43"/>
    </row>
    <row r="36" spans="1:16" x14ac:dyDescent="0.2">
      <c r="A36" s="73"/>
      <c r="B36" s="476"/>
      <c r="C36" s="476"/>
      <c r="D36" s="476"/>
      <c r="E36" s="476"/>
      <c r="F36" s="476"/>
      <c r="G36" s="476"/>
      <c r="H36" s="476"/>
      <c r="I36" s="476"/>
      <c r="J36" s="476"/>
      <c r="K36" s="476"/>
      <c r="L36" s="476"/>
      <c r="M36" s="476"/>
      <c r="N36" s="476"/>
      <c r="O36" s="476"/>
      <c r="P36" s="43"/>
    </row>
    <row r="37" spans="1:16" x14ac:dyDescent="0.2">
      <c r="A37" s="73"/>
      <c r="B37" s="84" t="s">
        <v>371</v>
      </c>
      <c r="C37" s="43" t="s">
        <v>59</v>
      </c>
      <c r="O37" s="43"/>
      <c r="P37" s="43"/>
    </row>
    <row r="38" spans="1:16" x14ac:dyDescent="0.2">
      <c r="A38" s="73"/>
      <c r="B38" s="477" t="s">
        <v>438</v>
      </c>
      <c r="C38" s="477"/>
      <c r="D38" s="477"/>
      <c r="E38" s="477"/>
      <c r="F38" s="477"/>
      <c r="G38" s="477"/>
      <c r="H38" s="477"/>
      <c r="I38" s="477"/>
      <c r="J38" s="477"/>
      <c r="K38" s="477"/>
      <c r="L38" s="477"/>
      <c r="M38" s="477"/>
      <c r="N38" s="477"/>
      <c r="O38" s="477"/>
      <c r="P38" s="43"/>
    </row>
    <row r="39" spans="1:16" x14ac:dyDescent="0.2">
      <c r="A39" s="73"/>
      <c r="B39" s="477"/>
      <c r="C39" s="477"/>
      <c r="D39" s="477"/>
      <c r="E39" s="477"/>
      <c r="F39" s="477"/>
      <c r="G39" s="477"/>
      <c r="H39" s="477"/>
      <c r="I39" s="477"/>
      <c r="J39" s="477"/>
      <c r="K39" s="477"/>
      <c r="L39" s="477"/>
      <c r="M39" s="477"/>
      <c r="N39" s="477"/>
      <c r="O39" s="477"/>
      <c r="P39" s="43"/>
    </row>
    <row r="40" spans="1:16" x14ac:dyDescent="0.2">
      <c r="A40" s="73"/>
      <c r="B40" s="477"/>
      <c r="C40" s="477"/>
      <c r="D40" s="477"/>
      <c r="E40" s="477"/>
      <c r="F40" s="477"/>
      <c r="G40" s="477"/>
      <c r="H40" s="477"/>
      <c r="I40" s="477"/>
      <c r="J40" s="477"/>
      <c r="K40" s="477"/>
      <c r="L40" s="477"/>
      <c r="M40" s="477"/>
      <c r="N40" s="477"/>
      <c r="O40" s="477"/>
      <c r="P40" s="43"/>
    </row>
    <row r="41" spans="1:16" x14ac:dyDescent="0.2">
      <c r="A41" s="73"/>
      <c r="B41" s="477"/>
      <c r="C41" s="477"/>
      <c r="D41" s="477"/>
      <c r="E41" s="477"/>
      <c r="F41" s="477"/>
      <c r="G41" s="477"/>
      <c r="H41" s="477"/>
      <c r="I41" s="477"/>
      <c r="J41" s="477"/>
      <c r="K41" s="477"/>
      <c r="L41" s="477"/>
      <c r="M41" s="477"/>
      <c r="N41" s="477"/>
      <c r="O41" s="477"/>
      <c r="P41" s="43"/>
    </row>
    <row r="42" spans="1:16" x14ac:dyDescent="0.2">
      <c r="A42" s="73"/>
      <c r="B42" s="477"/>
      <c r="C42" s="477"/>
      <c r="D42" s="477"/>
      <c r="E42" s="477"/>
      <c r="F42" s="477"/>
      <c r="G42" s="477"/>
      <c r="H42" s="477"/>
      <c r="I42" s="477"/>
      <c r="J42" s="477"/>
      <c r="K42" s="477"/>
      <c r="L42" s="477"/>
      <c r="M42" s="477"/>
      <c r="N42" s="477"/>
      <c r="O42" s="477"/>
      <c r="P42" s="43"/>
    </row>
    <row r="43" spans="1:16" x14ac:dyDescent="0.2">
      <c r="A43" s="73"/>
      <c r="B43" s="477"/>
      <c r="C43" s="477"/>
      <c r="D43" s="477"/>
      <c r="E43" s="477"/>
      <c r="F43" s="477"/>
      <c r="G43" s="477"/>
      <c r="H43" s="477"/>
      <c r="I43" s="477"/>
      <c r="J43" s="477"/>
      <c r="K43" s="477"/>
      <c r="L43" s="477"/>
      <c r="M43" s="477"/>
      <c r="N43" s="477"/>
      <c r="O43" s="477"/>
      <c r="P43" s="43"/>
    </row>
    <row r="44" spans="1:16" x14ac:dyDescent="0.2">
      <c r="A44" s="73"/>
      <c r="B44" s="477"/>
      <c r="C44" s="477"/>
      <c r="D44" s="477"/>
      <c r="E44" s="477"/>
      <c r="F44" s="477"/>
      <c r="G44" s="477"/>
      <c r="H44" s="477"/>
      <c r="I44" s="477"/>
      <c r="J44" s="477"/>
      <c r="K44" s="477"/>
      <c r="L44" s="477"/>
      <c r="M44" s="477"/>
      <c r="N44" s="477"/>
      <c r="O44" s="477"/>
      <c r="P44" s="43"/>
    </row>
    <row r="45" spans="1:16" x14ac:dyDescent="0.2">
      <c r="A45" s="73"/>
      <c r="B45" s="477"/>
      <c r="C45" s="477"/>
      <c r="D45" s="477"/>
      <c r="E45" s="477"/>
      <c r="F45" s="477"/>
      <c r="G45" s="477"/>
      <c r="H45" s="477"/>
      <c r="I45" s="477"/>
      <c r="J45" s="477"/>
      <c r="K45" s="477"/>
      <c r="L45" s="477"/>
      <c r="M45" s="477"/>
      <c r="N45" s="477"/>
      <c r="O45" s="477"/>
      <c r="P45" s="43"/>
    </row>
    <row r="46" spans="1:16" x14ac:dyDescent="0.2">
      <c r="A46" s="73"/>
      <c r="B46" s="477"/>
      <c r="C46" s="477"/>
      <c r="D46" s="477"/>
      <c r="E46" s="477"/>
      <c r="F46" s="477"/>
      <c r="G46" s="477"/>
      <c r="H46" s="477"/>
      <c r="I46" s="477"/>
      <c r="J46" s="477"/>
      <c r="K46" s="477"/>
      <c r="L46" s="477"/>
      <c r="M46" s="477"/>
      <c r="N46" s="477"/>
      <c r="O46" s="477"/>
      <c r="P46" s="43"/>
    </row>
    <row r="47" spans="1:16" x14ac:dyDescent="0.2">
      <c r="A47" s="73"/>
      <c r="B47" s="477"/>
      <c r="C47" s="477"/>
      <c r="D47" s="477"/>
      <c r="E47" s="477"/>
      <c r="F47" s="477"/>
      <c r="G47" s="477"/>
      <c r="H47" s="477"/>
      <c r="I47" s="477"/>
      <c r="J47" s="477"/>
      <c r="K47" s="477"/>
      <c r="L47" s="477"/>
      <c r="M47" s="477"/>
      <c r="N47" s="477"/>
      <c r="O47" s="477"/>
      <c r="P47" s="43"/>
    </row>
    <row r="48" spans="1:16" ht="27.75" customHeight="1" x14ac:dyDescent="0.2">
      <c r="A48" s="73"/>
      <c r="B48" s="477"/>
      <c r="C48" s="477"/>
      <c r="D48" s="477"/>
      <c r="E48" s="477"/>
      <c r="F48" s="477"/>
      <c r="G48" s="477"/>
      <c r="H48" s="477"/>
      <c r="I48" s="477"/>
      <c r="J48" s="477"/>
      <c r="K48" s="477"/>
      <c r="L48" s="477"/>
      <c r="M48" s="477"/>
      <c r="N48" s="477"/>
      <c r="O48" s="477"/>
      <c r="P48" s="73"/>
    </row>
    <row r="49" spans="1:16" ht="15" customHeight="1" x14ac:dyDescent="0.2">
      <c r="A49" s="73"/>
      <c r="B49" s="174"/>
      <c r="C49" s="174"/>
      <c r="D49" s="174"/>
      <c r="E49" s="174"/>
      <c r="F49" s="174"/>
      <c r="G49" s="174"/>
      <c r="H49" s="174"/>
      <c r="I49" s="174"/>
      <c r="J49" s="174"/>
      <c r="K49" s="174"/>
      <c r="L49" s="174"/>
      <c r="M49" s="174"/>
      <c r="N49" s="174"/>
      <c r="O49" s="174"/>
      <c r="P49" s="73"/>
    </row>
    <row r="50" spans="1:16" ht="12" customHeight="1" x14ac:dyDescent="0.2">
      <c r="A50" s="73"/>
      <c r="B50" s="40" t="s">
        <v>56</v>
      </c>
      <c r="C50" s="61" t="s">
        <v>57</v>
      </c>
    </row>
    <row r="51" spans="1:16" ht="7.5" customHeight="1" x14ac:dyDescent="0.2">
      <c r="A51" s="73"/>
    </row>
    <row r="52" spans="1:16" ht="25.5" customHeight="1" x14ac:dyDescent="0.2">
      <c r="A52" s="73"/>
      <c r="B52" s="458" t="s">
        <v>239</v>
      </c>
      <c r="C52" s="458"/>
      <c r="D52" s="458"/>
      <c r="E52" s="458"/>
      <c r="F52" s="458"/>
      <c r="G52" s="458"/>
      <c r="H52" s="458"/>
      <c r="I52" s="458"/>
      <c r="J52" s="458"/>
      <c r="K52" s="458"/>
      <c r="L52" s="458"/>
      <c r="M52" s="458"/>
      <c r="N52" s="458"/>
      <c r="O52" s="458"/>
      <c r="P52" s="458"/>
    </row>
    <row r="53" spans="1:16" ht="15" customHeight="1" x14ac:dyDescent="0.2">
      <c r="A53" s="73"/>
      <c r="E53" s="171"/>
      <c r="F53" s="171"/>
      <c r="G53" s="171"/>
      <c r="H53" s="171"/>
      <c r="I53" s="171"/>
      <c r="J53" s="171"/>
      <c r="K53" s="171"/>
      <c r="L53" s="171"/>
      <c r="M53" s="171"/>
      <c r="N53" s="171"/>
    </row>
    <row r="54" spans="1:16" ht="12" customHeight="1" x14ac:dyDescent="0.2">
      <c r="B54" s="40" t="s">
        <v>47</v>
      </c>
      <c r="C54" s="61" t="s">
        <v>60</v>
      </c>
    </row>
    <row r="55" spans="1:16" ht="7.5" customHeight="1" x14ac:dyDescent="0.2"/>
    <row r="56" spans="1:16" ht="13.5" customHeight="1" x14ac:dyDescent="0.2">
      <c r="A56" s="40"/>
      <c r="B56" s="47" t="s">
        <v>23</v>
      </c>
      <c r="C56" s="43"/>
      <c r="D56" s="43"/>
      <c r="O56" s="43"/>
      <c r="P56" s="43"/>
    </row>
    <row r="57" spans="1:16" ht="4.5" customHeight="1" x14ac:dyDescent="0.2">
      <c r="A57" s="40"/>
      <c r="B57" s="47"/>
      <c r="C57" s="43"/>
      <c r="D57" s="43"/>
      <c r="O57" s="43"/>
      <c r="P57" s="43"/>
    </row>
    <row r="58" spans="1:16" ht="13.5" customHeight="1" x14ac:dyDescent="0.2">
      <c r="B58" s="84" t="s">
        <v>370</v>
      </c>
      <c r="C58" s="43" t="s">
        <v>61</v>
      </c>
      <c r="D58" s="43"/>
      <c r="O58" s="43"/>
      <c r="P58" s="43"/>
    </row>
    <row r="59" spans="1:16" ht="13.5" customHeight="1" x14ac:dyDescent="0.2">
      <c r="B59" s="371" t="s">
        <v>439</v>
      </c>
      <c r="C59" s="371"/>
      <c r="D59" s="371"/>
      <c r="E59" s="371"/>
      <c r="F59" s="371"/>
      <c r="G59" s="371"/>
      <c r="H59" s="371"/>
      <c r="I59" s="371"/>
      <c r="J59" s="371"/>
      <c r="K59" s="371"/>
      <c r="L59" s="371"/>
      <c r="M59" s="371"/>
      <c r="N59" s="371"/>
      <c r="O59" s="371"/>
      <c r="P59" s="43"/>
    </row>
    <row r="60" spans="1:16" ht="23.25" customHeight="1" x14ac:dyDescent="0.2">
      <c r="B60" s="371"/>
      <c r="C60" s="371"/>
      <c r="D60" s="371"/>
      <c r="E60" s="371"/>
      <c r="F60" s="371"/>
      <c r="G60" s="371"/>
      <c r="H60" s="371"/>
      <c r="I60" s="371"/>
      <c r="J60" s="371"/>
      <c r="K60" s="371"/>
      <c r="L60" s="371"/>
      <c r="M60" s="371"/>
      <c r="N60" s="371"/>
      <c r="O60" s="371"/>
      <c r="P60" s="43"/>
    </row>
    <row r="61" spans="1:16" ht="3" customHeight="1" x14ac:dyDescent="0.2">
      <c r="B61" s="84"/>
      <c r="C61" s="43"/>
      <c r="D61" s="43"/>
      <c r="O61" s="43"/>
      <c r="P61" s="43"/>
    </row>
    <row r="62" spans="1:16" ht="13.5" customHeight="1" x14ac:dyDescent="0.2">
      <c r="B62" s="84" t="s">
        <v>371</v>
      </c>
      <c r="C62" s="43" t="s">
        <v>62</v>
      </c>
      <c r="D62" s="43"/>
      <c r="O62" s="43"/>
      <c r="P62" s="43"/>
    </row>
    <row r="63" spans="1:16" ht="13.5" customHeight="1" x14ac:dyDescent="0.2">
      <c r="B63" s="371" t="s">
        <v>440</v>
      </c>
      <c r="C63" s="371"/>
      <c r="D63" s="371"/>
      <c r="E63" s="371"/>
      <c r="F63" s="371"/>
      <c r="G63" s="371"/>
      <c r="H63" s="371"/>
      <c r="I63" s="371"/>
      <c r="J63" s="371"/>
      <c r="K63" s="371"/>
      <c r="L63" s="371"/>
      <c r="M63" s="371"/>
      <c r="N63" s="371"/>
      <c r="O63" s="371"/>
      <c r="P63" s="43"/>
    </row>
    <row r="64" spans="1:16" ht="13.5" customHeight="1" x14ac:dyDescent="0.2">
      <c r="B64" s="371"/>
      <c r="C64" s="371"/>
      <c r="D64" s="371"/>
      <c r="E64" s="371"/>
      <c r="F64" s="371"/>
      <c r="G64" s="371"/>
      <c r="H64" s="371"/>
      <c r="I64" s="371"/>
      <c r="J64" s="371"/>
      <c r="K64" s="371"/>
      <c r="L64" s="371"/>
      <c r="M64" s="371"/>
      <c r="N64" s="371"/>
      <c r="O64" s="371"/>
      <c r="P64" s="43"/>
    </row>
    <row r="65" spans="2:16" ht="13.5" customHeight="1" x14ac:dyDescent="0.2">
      <c r="B65" s="175"/>
      <c r="C65" s="175"/>
      <c r="D65" s="175"/>
      <c r="E65" s="175"/>
      <c r="F65" s="175"/>
      <c r="G65" s="175"/>
      <c r="H65" s="175"/>
      <c r="I65" s="175"/>
      <c r="J65" s="175"/>
      <c r="K65" s="175"/>
      <c r="L65" s="175"/>
      <c r="M65" s="175"/>
      <c r="N65" s="175"/>
      <c r="O65" s="175"/>
      <c r="P65" s="43"/>
    </row>
    <row r="66" spans="2:16" ht="13.5" customHeight="1" x14ac:dyDescent="0.2">
      <c r="B66" s="371" t="s">
        <v>441</v>
      </c>
      <c r="C66" s="371"/>
      <c r="D66" s="371"/>
      <c r="E66" s="371"/>
      <c r="F66" s="371"/>
      <c r="G66" s="371"/>
      <c r="H66" s="371"/>
      <c r="I66" s="371"/>
      <c r="J66" s="371"/>
      <c r="K66" s="371"/>
      <c r="L66" s="371"/>
      <c r="M66" s="371"/>
      <c r="N66" s="371"/>
      <c r="O66" s="371"/>
      <c r="P66" s="43"/>
    </row>
    <row r="67" spans="2:16" ht="22.5" customHeight="1" x14ac:dyDescent="0.2">
      <c r="B67" s="371"/>
      <c r="C67" s="371"/>
      <c r="D67" s="371"/>
      <c r="E67" s="371"/>
      <c r="F67" s="371"/>
      <c r="G67" s="371"/>
      <c r="H67" s="371"/>
      <c r="I67" s="371"/>
      <c r="J67" s="371"/>
      <c r="K67" s="371"/>
      <c r="L67" s="371"/>
      <c r="M67" s="371"/>
      <c r="N67" s="371"/>
      <c r="O67" s="371"/>
      <c r="P67" s="43"/>
    </row>
    <row r="68" spans="2:16" ht="13.5" customHeight="1" x14ac:dyDescent="0.2">
      <c r="B68" s="175"/>
      <c r="C68" s="175"/>
      <c r="D68" s="175"/>
      <c r="E68" s="175"/>
      <c r="F68" s="175"/>
      <c r="G68" s="175"/>
      <c r="H68" s="175"/>
      <c r="I68" s="175"/>
      <c r="J68" s="175"/>
      <c r="K68" s="175"/>
      <c r="L68" s="175"/>
      <c r="M68" s="175"/>
      <c r="N68" s="175"/>
      <c r="O68" s="175"/>
      <c r="P68" s="43"/>
    </row>
    <row r="69" spans="2:16" ht="13.5" customHeight="1" x14ac:dyDescent="0.2">
      <c r="B69" s="371" t="s">
        <v>442</v>
      </c>
      <c r="C69" s="371"/>
      <c r="D69" s="371"/>
      <c r="E69" s="371"/>
      <c r="F69" s="371"/>
      <c r="G69" s="371"/>
      <c r="H69" s="371"/>
      <c r="I69" s="371"/>
      <c r="J69" s="371"/>
      <c r="K69" s="371"/>
      <c r="L69" s="371"/>
      <c r="M69" s="371"/>
      <c r="N69" s="371"/>
      <c r="O69" s="371"/>
      <c r="P69" s="43"/>
    </row>
    <row r="70" spans="2:16" ht="22.5" customHeight="1" x14ac:dyDescent="0.2">
      <c r="B70" s="371"/>
      <c r="C70" s="371"/>
      <c r="D70" s="371"/>
      <c r="E70" s="371"/>
      <c r="F70" s="371"/>
      <c r="G70" s="371"/>
      <c r="H70" s="371"/>
      <c r="I70" s="371"/>
      <c r="J70" s="371"/>
      <c r="K70" s="371"/>
      <c r="L70" s="371"/>
      <c r="M70" s="371"/>
      <c r="N70" s="371"/>
      <c r="O70" s="371"/>
      <c r="P70" s="43"/>
    </row>
    <row r="71" spans="2:16" ht="13.5" customHeight="1" x14ac:dyDescent="0.2">
      <c r="B71" s="175"/>
      <c r="C71" s="175"/>
      <c r="D71" s="175"/>
      <c r="E71" s="175"/>
      <c r="F71" s="175"/>
      <c r="G71" s="175"/>
      <c r="H71" s="175"/>
      <c r="I71" s="175"/>
      <c r="J71" s="175"/>
      <c r="K71" s="175"/>
      <c r="L71" s="175"/>
      <c r="M71" s="175"/>
      <c r="N71" s="175"/>
      <c r="O71" s="175"/>
      <c r="P71" s="43"/>
    </row>
    <row r="72" spans="2:16" ht="13.5" customHeight="1" x14ac:dyDescent="0.2">
      <c r="B72" s="371" t="s">
        <v>443</v>
      </c>
      <c r="C72" s="371"/>
      <c r="D72" s="371"/>
      <c r="E72" s="371"/>
      <c r="F72" s="371"/>
      <c r="G72" s="371"/>
      <c r="H72" s="371"/>
      <c r="I72" s="371"/>
      <c r="J72" s="371"/>
      <c r="K72" s="371"/>
      <c r="L72" s="371"/>
      <c r="M72" s="371"/>
      <c r="N72" s="371"/>
      <c r="O72" s="371"/>
      <c r="P72" s="43"/>
    </row>
    <row r="73" spans="2:16" ht="13.5" customHeight="1" x14ac:dyDescent="0.2">
      <c r="B73" s="371"/>
      <c r="C73" s="371"/>
      <c r="D73" s="371"/>
      <c r="E73" s="371"/>
      <c r="F73" s="371"/>
      <c r="G73" s="371"/>
      <c r="H73" s="371"/>
      <c r="I73" s="371"/>
      <c r="J73" s="371"/>
      <c r="K73" s="371"/>
      <c r="L73" s="371"/>
      <c r="M73" s="371"/>
      <c r="N73" s="371"/>
      <c r="O73" s="371"/>
      <c r="P73" s="43"/>
    </row>
    <row r="74" spans="2:16" ht="13.5" customHeight="1" x14ac:dyDescent="0.2">
      <c r="B74" s="175"/>
      <c r="C74" s="175"/>
      <c r="D74" s="175"/>
      <c r="E74" s="175"/>
      <c r="F74" s="175"/>
      <c r="G74" s="175"/>
      <c r="H74" s="175"/>
      <c r="I74" s="175"/>
      <c r="J74" s="175"/>
      <c r="K74" s="175"/>
      <c r="L74" s="175"/>
      <c r="M74" s="175"/>
      <c r="N74" s="175"/>
      <c r="O74" s="175"/>
      <c r="P74" s="43"/>
    </row>
    <row r="75" spans="2:16" ht="13.5" customHeight="1" x14ac:dyDescent="0.2">
      <c r="B75" s="371" t="s">
        <v>444</v>
      </c>
      <c r="C75" s="371"/>
      <c r="D75" s="371"/>
      <c r="E75" s="371"/>
      <c r="F75" s="371"/>
      <c r="G75" s="371"/>
      <c r="H75" s="371"/>
      <c r="I75" s="371"/>
      <c r="J75" s="371"/>
      <c r="K75" s="371"/>
      <c r="L75" s="371"/>
      <c r="M75" s="371"/>
      <c r="N75" s="371"/>
      <c r="O75" s="371"/>
      <c r="P75" s="43"/>
    </row>
    <row r="76" spans="2:16" ht="13.5" customHeight="1" x14ac:dyDescent="0.2">
      <c r="B76" s="371"/>
      <c r="C76" s="371"/>
      <c r="D76" s="371"/>
      <c r="E76" s="371"/>
      <c r="F76" s="371"/>
      <c r="G76" s="371"/>
      <c r="H76" s="371"/>
      <c r="I76" s="371"/>
      <c r="J76" s="371"/>
      <c r="K76" s="371"/>
      <c r="L76" s="371"/>
      <c r="M76" s="371"/>
      <c r="N76" s="371"/>
      <c r="O76" s="371"/>
      <c r="P76" s="43"/>
    </row>
    <row r="77" spans="2:16" ht="13.5" customHeight="1" x14ac:dyDescent="0.2">
      <c r="B77" s="175"/>
      <c r="C77" s="175"/>
      <c r="D77" s="175"/>
      <c r="E77" s="175"/>
      <c r="F77" s="175"/>
      <c r="G77" s="175"/>
      <c r="H77" s="175"/>
      <c r="I77" s="175"/>
      <c r="J77" s="175"/>
      <c r="K77" s="175"/>
      <c r="L77" s="175"/>
      <c r="M77" s="175"/>
      <c r="N77" s="175"/>
      <c r="O77" s="175"/>
      <c r="P77" s="43"/>
    </row>
    <row r="78" spans="2:16" ht="13.5" customHeight="1" x14ac:dyDescent="0.2">
      <c r="B78" s="371" t="s">
        <v>445</v>
      </c>
      <c r="C78" s="371"/>
      <c r="D78" s="371"/>
      <c r="E78" s="371"/>
      <c r="F78" s="371"/>
      <c r="G78" s="371"/>
      <c r="H78" s="371"/>
      <c r="I78" s="371"/>
      <c r="J78" s="371"/>
      <c r="K78" s="371"/>
      <c r="L78" s="371"/>
      <c r="M78" s="371"/>
      <c r="N78" s="371"/>
      <c r="O78" s="371"/>
      <c r="P78" s="43"/>
    </row>
    <row r="79" spans="2:16" ht="21" customHeight="1" x14ac:dyDescent="0.2">
      <c r="B79" s="371"/>
      <c r="C79" s="371"/>
      <c r="D79" s="371"/>
      <c r="E79" s="371"/>
      <c r="F79" s="371"/>
      <c r="G79" s="371"/>
      <c r="H79" s="371"/>
      <c r="I79" s="371"/>
      <c r="J79" s="371"/>
      <c r="K79" s="371"/>
      <c r="L79" s="371"/>
      <c r="M79" s="371"/>
      <c r="N79" s="371"/>
      <c r="O79" s="371"/>
      <c r="P79" s="43"/>
    </row>
    <row r="80" spans="2:16" ht="13.5" customHeight="1" x14ac:dyDescent="0.2">
      <c r="B80" s="175"/>
      <c r="C80" s="175"/>
      <c r="D80" s="175"/>
      <c r="E80" s="175"/>
      <c r="F80" s="175"/>
      <c r="G80" s="175"/>
      <c r="H80" s="175"/>
      <c r="I80" s="175"/>
      <c r="J80" s="175"/>
      <c r="K80" s="175"/>
      <c r="L80" s="175"/>
      <c r="M80" s="175"/>
      <c r="N80" s="175"/>
      <c r="O80" s="175"/>
      <c r="P80" s="43"/>
    </row>
    <row r="81" spans="2:16" ht="13.5" customHeight="1" x14ac:dyDescent="0.2">
      <c r="B81" s="370" t="s">
        <v>446</v>
      </c>
      <c r="C81" s="370"/>
      <c r="D81" s="370"/>
      <c r="E81" s="370"/>
      <c r="F81" s="370"/>
      <c r="G81" s="370"/>
      <c r="H81" s="370"/>
      <c r="I81" s="370"/>
      <c r="J81" s="370"/>
      <c r="K81" s="370"/>
      <c r="L81" s="370"/>
      <c r="M81" s="370"/>
      <c r="N81" s="370"/>
      <c r="O81" s="370"/>
      <c r="P81" s="43"/>
    </row>
    <row r="82" spans="2:16" ht="13.5" customHeight="1" x14ac:dyDescent="0.2">
      <c r="B82" s="180"/>
      <c r="C82" s="180"/>
      <c r="D82" s="180"/>
      <c r="E82" s="180"/>
      <c r="F82" s="180"/>
      <c r="G82" s="180"/>
      <c r="H82" s="180"/>
      <c r="I82" s="180"/>
      <c r="J82" s="180"/>
      <c r="K82" s="180"/>
      <c r="L82" s="180"/>
      <c r="M82" s="180"/>
      <c r="N82" s="180"/>
      <c r="O82" s="180"/>
      <c r="P82" s="43"/>
    </row>
    <row r="83" spans="2:16" ht="13.5" customHeight="1" x14ac:dyDescent="0.2">
      <c r="B83" s="371" t="s">
        <v>447</v>
      </c>
      <c r="C83" s="371"/>
      <c r="D83" s="371"/>
      <c r="E83" s="371"/>
      <c r="F83" s="371"/>
      <c r="G83" s="371"/>
      <c r="H83" s="371"/>
      <c r="I83" s="371"/>
      <c r="J83" s="371"/>
      <c r="K83" s="371"/>
      <c r="L83" s="371"/>
      <c r="M83" s="371"/>
      <c r="N83" s="371"/>
      <c r="O83" s="371"/>
      <c r="P83" s="43"/>
    </row>
    <row r="84" spans="2:16" ht="13.5" customHeight="1" x14ac:dyDescent="0.2">
      <c r="B84" s="371"/>
      <c r="C84" s="371"/>
      <c r="D84" s="371"/>
      <c r="E84" s="371"/>
      <c r="F84" s="371"/>
      <c r="G84" s="371"/>
      <c r="H84" s="371"/>
      <c r="I84" s="371"/>
      <c r="J84" s="371"/>
      <c r="K84" s="371"/>
      <c r="L84" s="371"/>
      <c r="M84" s="371"/>
      <c r="N84" s="371"/>
      <c r="O84" s="371"/>
      <c r="P84" s="43"/>
    </row>
    <row r="85" spans="2:16" ht="13.5" customHeight="1" x14ac:dyDescent="0.2">
      <c r="B85" s="175"/>
      <c r="C85" s="175"/>
      <c r="D85" s="175"/>
      <c r="E85" s="175"/>
      <c r="F85" s="175"/>
      <c r="G85" s="175"/>
      <c r="H85" s="175"/>
      <c r="I85" s="175"/>
      <c r="J85" s="175"/>
      <c r="K85" s="175"/>
      <c r="L85" s="175"/>
      <c r="M85" s="175"/>
      <c r="N85" s="175"/>
      <c r="O85" s="175"/>
      <c r="P85" s="43"/>
    </row>
    <row r="86" spans="2:16" ht="13.5" customHeight="1" x14ac:dyDescent="0.2">
      <c r="B86" s="180" t="s">
        <v>448</v>
      </c>
      <c r="C86" s="86"/>
      <c r="D86" s="159"/>
      <c r="E86" s="159"/>
      <c r="F86" s="159"/>
      <c r="G86" s="159"/>
      <c r="H86" s="159"/>
      <c r="I86" s="159"/>
      <c r="J86" s="159"/>
      <c r="K86" s="159"/>
      <c r="L86" s="159"/>
      <c r="M86" s="159"/>
      <c r="N86" s="86"/>
      <c r="O86" s="86"/>
      <c r="P86" s="43"/>
    </row>
    <row r="87" spans="2:16" ht="13.5" customHeight="1" x14ac:dyDescent="0.2">
      <c r="B87" s="180"/>
      <c r="C87" s="86"/>
      <c r="D87" s="159"/>
      <c r="E87" s="159"/>
      <c r="F87" s="159"/>
      <c r="G87" s="159"/>
      <c r="H87" s="159"/>
      <c r="I87" s="159"/>
      <c r="J87" s="159"/>
      <c r="K87" s="159"/>
      <c r="L87" s="159"/>
      <c r="M87" s="159"/>
      <c r="N87" s="86"/>
      <c r="O87" s="86"/>
      <c r="P87" s="43"/>
    </row>
    <row r="88" spans="2:16" ht="24" customHeight="1" x14ac:dyDescent="0.2">
      <c r="B88" s="371" t="s">
        <v>449</v>
      </c>
      <c r="C88" s="371"/>
      <c r="D88" s="371"/>
      <c r="E88" s="371"/>
      <c r="F88" s="371"/>
      <c r="G88" s="371"/>
      <c r="H88" s="371"/>
      <c r="I88" s="371"/>
      <c r="J88" s="371"/>
      <c r="K88" s="371"/>
      <c r="L88" s="371"/>
      <c r="M88" s="371"/>
      <c r="N88" s="371"/>
      <c r="O88" s="371"/>
      <c r="P88" s="43"/>
    </row>
    <row r="89" spans="2:16" ht="13.5" customHeight="1" x14ac:dyDescent="0.2">
      <c r="B89" s="180"/>
      <c r="C89" s="180"/>
      <c r="D89" s="180"/>
      <c r="E89" s="180"/>
      <c r="F89" s="180"/>
      <c r="G89" s="180"/>
      <c r="H89" s="180"/>
      <c r="I89" s="180"/>
      <c r="J89" s="180"/>
      <c r="K89" s="180"/>
      <c r="L89" s="180"/>
      <c r="M89" s="180"/>
      <c r="N89" s="180"/>
      <c r="O89" s="180"/>
      <c r="P89" s="43"/>
    </row>
    <row r="90" spans="2:16" ht="13.5" customHeight="1" x14ac:dyDescent="0.2">
      <c r="B90" s="371" t="s">
        <v>450</v>
      </c>
      <c r="C90" s="371"/>
      <c r="D90" s="371"/>
      <c r="E90" s="371"/>
      <c r="F90" s="371"/>
      <c r="G90" s="371"/>
      <c r="H90" s="371"/>
      <c r="I90" s="371"/>
      <c r="J90" s="371"/>
      <c r="K90" s="371"/>
      <c r="L90" s="371"/>
      <c r="M90" s="371"/>
      <c r="N90" s="371"/>
      <c r="O90" s="371"/>
      <c r="P90" s="43"/>
    </row>
    <row r="91" spans="2:16" ht="13.5" customHeight="1" x14ac:dyDescent="0.2">
      <c r="B91" s="371"/>
      <c r="C91" s="371"/>
      <c r="D91" s="371"/>
      <c r="E91" s="371"/>
      <c r="F91" s="371"/>
      <c r="G91" s="371"/>
      <c r="H91" s="371"/>
      <c r="I91" s="371"/>
      <c r="J91" s="371"/>
      <c r="K91" s="371"/>
      <c r="L91" s="371"/>
      <c r="M91" s="371"/>
      <c r="N91" s="371"/>
      <c r="O91" s="371"/>
      <c r="P91" s="43"/>
    </row>
    <row r="92" spans="2:16" ht="21.75" customHeight="1" x14ac:dyDescent="0.2">
      <c r="B92" s="371"/>
      <c r="C92" s="371"/>
      <c r="D92" s="371"/>
      <c r="E92" s="371"/>
      <c r="F92" s="371"/>
      <c r="G92" s="371"/>
      <c r="H92" s="371"/>
      <c r="I92" s="371"/>
      <c r="J92" s="371"/>
      <c r="K92" s="371"/>
      <c r="L92" s="371"/>
      <c r="M92" s="371"/>
      <c r="N92" s="371"/>
      <c r="O92" s="371"/>
      <c r="P92" s="43"/>
    </row>
    <row r="93" spans="2:16" ht="13.5" customHeight="1" x14ac:dyDescent="0.2">
      <c r="B93" s="175"/>
      <c r="C93" s="175"/>
      <c r="D93" s="175"/>
      <c r="E93" s="175"/>
      <c r="F93" s="175"/>
      <c r="G93" s="175"/>
      <c r="H93" s="175"/>
      <c r="I93" s="175"/>
      <c r="J93" s="175"/>
      <c r="K93" s="175"/>
      <c r="L93" s="175"/>
      <c r="M93" s="175"/>
      <c r="N93" s="175"/>
      <c r="O93" s="175"/>
      <c r="P93" s="43"/>
    </row>
    <row r="94" spans="2:16" ht="13.5" customHeight="1" x14ac:dyDescent="0.2">
      <c r="B94" s="371" t="s">
        <v>451</v>
      </c>
      <c r="C94" s="371"/>
      <c r="D94" s="371"/>
      <c r="E94" s="371"/>
      <c r="F94" s="371"/>
      <c r="G94" s="371"/>
      <c r="H94" s="371"/>
      <c r="I94" s="371"/>
      <c r="J94" s="371"/>
      <c r="K94" s="371"/>
      <c r="L94" s="371"/>
      <c r="M94" s="371"/>
      <c r="N94" s="371"/>
      <c r="O94" s="371"/>
      <c r="P94" s="43"/>
    </row>
    <row r="95" spans="2:16" ht="13.5" customHeight="1" x14ac:dyDescent="0.2">
      <c r="B95" s="371"/>
      <c r="C95" s="371"/>
      <c r="D95" s="371"/>
      <c r="E95" s="371"/>
      <c r="F95" s="371"/>
      <c r="G95" s="371"/>
      <c r="H95" s="371"/>
      <c r="I95" s="371"/>
      <c r="J95" s="371"/>
      <c r="K95" s="371"/>
      <c r="L95" s="371"/>
      <c r="M95" s="371"/>
      <c r="N95" s="371"/>
      <c r="O95" s="371"/>
      <c r="P95" s="43"/>
    </row>
    <row r="96" spans="2:16" ht="13.5" customHeight="1" x14ac:dyDescent="0.2">
      <c r="B96" s="175"/>
      <c r="C96" s="175"/>
      <c r="D96" s="175"/>
      <c r="E96" s="175"/>
      <c r="F96" s="175"/>
      <c r="G96" s="175"/>
      <c r="H96" s="175"/>
      <c r="I96" s="175"/>
      <c r="J96" s="175"/>
      <c r="K96" s="175"/>
      <c r="L96" s="175"/>
      <c r="M96" s="175"/>
      <c r="N96" s="175"/>
      <c r="O96" s="175"/>
      <c r="P96" s="43"/>
    </row>
    <row r="97" spans="2:16" ht="13.5" customHeight="1" x14ac:dyDescent="0.2">
      <c r="B97" s="371" t="s">
        <v>452</v>
      </c>
      <c r="C97" s="371"/>
      <c r="D97" s="371"/>
      <c r="E97" s="371"/>
      <c r="F97" s="371"/>
      <c r="G97" s="371"/>
      <c r="H97" s="371"/>
      <c r="I97" s="371"/>
      <c r="J97" s="371"/>
      <c r="K97" s="371"/>
      <c r="L97" s="371"/>
      <c r="M97" s="371"/>
      <c r="N97" s="371"/>
      <c r="O97" s="371"/>
      <c r="P97" s="43"/>
    </row>
    <row r="98" spans="2:16" ht="13.5" customHeight="1" x14ac:dyDescent="0.2">
      <c r="B98" s="371"/>
      <c r="C98" s="371"/>
      <c r="D98" s="371"/>
      <c r="E98" s="371"/>
      <c r="F98" s="371"/>
      <c r="G98" s="371"/>
      <c r="H98" s="371"/>
      <c r="I98" s="371"/>
      <c r="J98" s="371"/>
      <c r="K98" s="371"/>
      <c r="L98" s="371"/>
      <c r="M98" s="371"/>
      <c r="N98" s="371"/>
      <c r="O98" s="371"/>
      <c r="P98" s="43"/>
    </row>
    <row r="99" spans="2:16" ht="21" customHeight="1" x14ac:dyDescent="0.2">
      <c r="B99" s="371"/>
      <c r="C99" s="371"/>
      <c r="D99" s="371"/>
      <c r="E99" s="371"/>
      <c r="F99" s="371"/>
      <c r="G99" s="371"/>
      <c r="H99" s="371"/>
      <c r="I99" s="371"/>
      <c r="J99" s="371"/>
      <c r="K99" s="371"/>
      <c r="L99" s="371"/>
      <c r="M99" s="371"/>
      <c r="N99" s="371"/>
      <c r="O99" s="371"/>
      <c r="P99" s="43"/>
    </row>
    <row r="100" spans="2:16" ht="4.5" customHeight="1" x14ac:dyDescent="0.2">
      <c r="B100" s="84"/>
      <c r="C100" s="43"/>
      <c r="D100" s="43"/>
      <c r="O100" s="43"/>
      <c r="P100" s="43"/>
    </row>
    <row r="101" spans="2:16" ht="13.5" customHeight="1" x14ac:dyDescent="0.2">
      <c r="B101" s="84" t="s">
        <v>372</v>
      </c>
      <c r="C101" s="43" t="s">
        <v>63</v>
      </c>
      <c r="D101" s="43"/>
      <c r="O101" s="43"/>
      <c r="P101" s="43"/>
    </row>
    <row r="102" spans="2:16" ht="13.5" customHeight="1" x14ac:dyDescent="0.2">
      <c r="B102" s="149" t="s">
        <v>453</v>
      </c>
      <c r="C102" s="43"/>
      <c r="D102" s="43"/>
      <c r="O102" s="43"/>
      <c r="P102" s="43"/>
    </row>
    <row r="103" spans="2:16" ht="13.5" customHeight="1" x14ac:dyDescent="0.2">
      <c r="B103" s="84" t="s">
        <v>374</v>
      </c>
      <c r="C103" s="43" t="s">
        <v>64</v>
      </c>
      <c r="D103" s="43"/>
      <c r="O103" s="43"/>
      <c r="P103" s="43"/>
    </row>
    <row r="104" spans="2:16" ht="13.5" customHeight="1" x14ac:dyDescent="0.2">
      <c r="B104" s="372" t="s">
        <v>454</v>
      </c>
      <c r="C104" s="372"/>
      <c r="D104" s="372"/>
      <c r="E104" s="372"/>
      <c r="F104" s="372"/>
      <c r="G104" s="372"/>
      <c r="H104" s="372"/>
      <c r="I104" s="372"/>
      <c r="J104" s="372"/>
      <c r="K104" s="372"/>
      <c r="L104" s="372"/>
      <c r="M104" s="372"/>
      <c r="N104" s="372"/>
      <c r="O104" s="43"/>
      <c r="P104" s="43"/>
    </row>
    <row r="105" spans="2:16" ht="3.75" customHeight="1" x14ac:dyDescent="0.2">
      <c r="B105" s="84"/>
      <c r="C105" s="43"/>
      <c r="D105" s="43"/>
      <c r="O105" s="43"/>
      <c r="P105" s="43"/>
    </row>
    <row r="106" spans="2:16" ht="13.5" customHeight="1" x14ac:dyDescent="0.2">
      <c r="B106" s="84" t="s">
        <v>375</v>
      </c>
      <c r="C106" s="43" t="s">
        <v>65</v>
      </c>
      <c r="D106" s="43"/>
      <c r="O106" s="43"/>
      <c r="P106" s="43"/>
    </row>
    <row r="107" spans="2:16" ht="24" customHeight="1" x14ac:dyDescent="0.2">
      <c r="B107" s="372" t="s">
        <v>455</v>
      </c>
      <c r="C107" s="372"/>
      <c r="D107" s="372"/>
      <c r="E107" s="372"/>
      <c r="F107" s="372"/>
      <c r="G107" s="372"/>
      <c r="H107" s="372"/>
      <c r="I107" s="372"/>
      <c r="J107" s="372"/>
      <c r="K107" s="372"/>
      <c r="L107" s="372"/>
      <c r="M107" s="372"/>
      <c r="N107" s="372"/>
      <c r="O107" s="372"/>
      <c r="P107" s="43"/>
    </row>
    <row r="108" spans="2:16" ht="3.75" customHeight="1" x14ac:dyDescent="0.2">
      <c r="B108" s="84"/>
      <c r="C108" s="43"/>
      <c r="D108" s="43"/>
      <c r="O108" s="43"/>
      <c r="P108" s="43"/>
    </row>
    <row r="109" spans="2:16" ht="13.5" customHeight="1" x14ac:dyDescent="0.2">
      <c r="B109" s="84" t="s">
        <v>376</v>
      </c>
      <c r="C109" s="43" t="s">
        <v>66</v>
      </c>
      <c r="D109" s="43"/>
      <c r="O109" s="43"/>
      <c r="P109" s="43"/>
    </row>
    <row r="110" spans="2:16" ht="13.5" customHeight="1" x14ac:dyDescent="0.2">
      <c r="B110" s="84" t="s">
        <v>377</v>
      </c>
      <c r="C110" s="43" t="s">
        <v>240</v>
      </c>
      <c r="D110" s="43"/>
      <c r="O110" s="43"/>
      <c r="P110" s="43"/>
    </row>
    <row r="111" spans="2:16" ht="15" customHeight="1" x14ac:dyDescent="0.2">
      <c r="C111" s="41"/>
      <c r="D111" s="41"/>
      <c r="E111" s="41"/>
      <c r="F111" s="63"/>
      <c r="G111" s="63"/>
      <c r="H111" s="63"/>
      <c r="I111" s="63"/>
      <c r="J111" s="63"/>
      <c r="K111" s="70"/>
      <c r="L111" s="70"/>
      <c r="M111" s="70"/>
      <c r="N111" s="41"/>
      <c r="O111" s="41"/>
      <c r="P111" s="41"/>
    </row>
    <row r="112" spans="2:16" ht="12" customHeight="1" x14ac:dyDescent="0.2">
      <c r="B112" s="40" t="s">
        <v>55</v>
      </c>
      <c r="C112" s="61" t="s">
        <v>67</v>
      </c>
    </row>
    <row r="113" spans="2:16" ht="7.5" customHeight="1" x14ac:dyDescent="0.2"/>
    <row r="114" spans="2:16" ht="12" customHeight="1" x14ac:dyDescent="0.2">
      <c r="B114" s="47" t="s">
        <v>23</v>
      </c>
      <c r="C114" s="43"/>
      <c r="D114" s="43"/>
      <c r="O114" s="43"/>
      <c r="P114" s="43"/>
    </row>
    <row r="115" spans="2:16" ht="6.75" customHeight="1" x14ac:dyDescent="0.2">
      <c r="E115" s="43"/>
      <c r="F115" s="43"/>
      <c r="G115" s="43"/>
      <c r="H115" s="43"/>
      <c r="I115" s="43"/>
      <c r="J115" s="43"/>
      <c r="K115" s="43"/>
      <c r="L115" s="43"/>
      <c r="M115" s="43"/>
      <c r="N115" s="43"/>
    </row>
    <row r="116" spans="2:16" ht="12" customHeight="1" x14ac:dyDescent="0.2">
      <c r="B116" s="84" t="s">
        <v>370</v>
      </c>
      <c r="C116" s="43" t="s">
        <v>68</v>
      </c>
      <c r="O116" s="43"/>
      <c r="P116" s="43"/>
    </row>
    <row r="117" spans="2:16" ht="12" customHeight="1" x14ac:dyDescent="0.2">
      <c r="B117" s="87" t="s">
        <v>371</v>
      </c>
      <c r="C117" s="475" t="s">
        <v>69</v>
      </c>
      <c r="D117" s="475"/>
      <c r="E117" s="475"/>
      <c r="F117" s="475"/>
      <c r="G117" s="475"/>
      <c r="H117" s="475"/>
      <c r="I117" s="475"/>
      <c r="J117" s="475"/>
      <c r="K117" s="475"/>
      <c r="L117" s="475"/>
      <c r="M117" s="475"/>
      <c r="N117" s="475"/>
      <c r="O117" s="475"/>
      <c r="P117" s="475"/>
    </row>
    <row r="118" spans="2:16" ht="12" customHeight="1" x14ac:dyDescent="0.2">
      <c r="B118" s="88"/>
      <c r="C118" s="475"/>
      <c r="D118" s="475"/>
      <c r="E118" s="475"/>
      <c r="F118" s="475"/>
      <c r="G118" s="475"/>
      <c r="H118" s="475"/>
      <c r="I118" s="475"/>
      <c r="J118" s="475"/>
      <c r="K118" s="475"/>
      <c r="L118" s="475"/>
      <c r="M118" s="475"/>
      <c r="N118" s="475"/>
      <c r="O118" s="475"/>
      <c r="P118" s="475"/>
    </row>
    <row r="119" spans="2:16" ht="12" customHeight="1" x14ac:dyDescent="0.2">
      <c r="B119" s="88"/>
      <c r="C119" s="475"/>
      <c r="D119" s="475"/>
      <c r="E119" s="475"/>
      <c r="F119" s="475"/>
      <c r="G119" s="475"/>
      <c r="H119" s="475"/>
      <c r="I119" s="475"/>
      <c r="J119" s="475"/>
      <c r="K119" s="475"/>
      <c r="L119" s="475"/>
      <c r="M119" s="475"/>
      <c r="N119" s="475"/>
      <c r="O119" s="475"/>
      <c r="P119" s="475"/>
    </row>
    <row r="120" spans="2:16" ht="12" customHeight="1" x14ac:dyDescent="0.2">
      <c r="B120" s="84" t="s">
        <v>372</v>
      </c>
      <c r="C120" s="89" t="s">
        <v>241</v>
      </c>
      <c r="D120" s="162"/>
      <c r="E120" s="162"/>
      <c r="F120" s="162"/>
      <c r="G120" s="162"/>
      <c r="H120" s="162"/>
      <c r="I120" s="162"/>
      <c r="J120" s="162"/>
      <c r="K120" s="162"/>
      <c r="L120" s="162"/>
      <c r="M120" s="162"/>
      <c r="N120" s="162"/>
      <c r="O120" s="89"/>
      <c r="P120" s="89"/>
    </row>
    <row r="121" spans="2:16" ht="11.25" customHeight="1" x14ac:dyDescent="0.2">
      <c r="B121" s="90" t="s">
        <v>374</v>
      </c>
      <c r="C121" s="474" t="s">
        <v>242</v>
      </c>
      <c r="D121" s="474"/>
      <c r="E121" s="474"/>
      <c r="F121" s="474"/>
      <c r="G121" s="474"/>
      <c r="H121" s="474"/>
      <c r="I121" s="474"/>
      <c r="J121" s="474"/>
      <c r="K121" s="474"/>
      <c r="L121" s="474"/>
      <c r="M121" s="474"/>
      <c r="N121" s="474"/>
      <c r="O121" s="474"/>
      <c r="P121" s="474"/>
    </row>
    <row r="122" spans="2:16" ht="11.25" customHeight="1" x14ac:dyDescent="0.2">
      <c r="B122" s="88"/>
      <c r="C122" s="474"/>
      <c r="D122" s="474"/>
      <c r="E122" s="474"/>
      <c r="F122" s="474"/>
      <c r="G122" s="474"/>
      <c r="H122" s="474"/>
      <c r="I122" s="474"/>
      <c r="J122" s="474"/>
      <c r="K122" s="474"/>
      <c r="L122" s="474"/>
      <c r="M122" s="474"/>
      <c r="N122" s="474"/>
      <c r="O122" s="474"/>
      <c r="P122" s="474"/>
    </row>
    <row r="123" spans="2:16" ht="12" customHeight="1" x14ac:dyDescent="0.2">
      <c r="B123" s="84" t="s">
        <v>375</v>
      </c>
      <c r="C123" s="377" t="s">
        <v>243</v>
      </c>
      <c r="D123" s="377"/>
      <c r="E123" s="377"/>
      <c r="F123" s="377"/>
      <c r="G123" s="377"/>
      <c r="H123" s="377"/>
      <c r="I123" s="377"/>
      <c r="J123" s="377"/>
      <c r="K123" s="377"/>
      <c r="L123" s="377"/>
      <c r="M123" s="377"/>
      <c r="N123" s="377"/>
      <c r="O123" s="377"/>
      <c r="P123" s="377"/>
    </row>
    <row r="124" spans="2:16" ht="12" customHeight="1" x14ac:dyDescent="0.2">
      <c r="B124" s="43"/>
      <c r="C124" s="85" t="s">
        <v>24</v>
      </c>
      <c r="D124" s="164"/>
      <c r="E124" s="164"/>
      <c r="F124" s="164"/>
      <c r="G124" s="164"/>
      <c r="H124" s="164"/>
      <c r="I124" s="164"/>
      <c r="J124" s="164"/>
      <c r="K124" s="164"/>
      <c r="L124" s="164"/>
      <c r="M124" s="164"/>
      <c r="N124" s="85"/>
      <c r="O124" s="85"/>
      <c r="P124" s="43"/>
    </row>
    <row r="125" spans="2:16" ht="12" customHeight="1" x14ac:dyDescent="0.2">
      <c r="B125" s="43"/>
      <c r="C125" s="85" t="s">
        <v>25</v>
      </c>
      <c r="D125" s="85"/>
      <c r="E125" s="85"/>
      <c r="F125" s="85"/>
      <c r="G125" s="85"/>
      <c r="H125" s="85"/>
      <c r="I125" s="85"/>
      <c r="J125" s="85"/>
      <c r="K125" s="85"/>
      <c r="L125" s="85"/>
      <c r="M125" s="85"/>
      <c r="N125" s="85"/>
      <c r="O125" s="85"/>
      <c r="P125" s="43"/>
    </row>
    <row r="126" spans="2:16" ht="12" customHeight="1" x14ac:dyDescent="0.2">
      <c r="B126" s="43"/>
      <c r="C126" s="89" t="s">
        <v>129</v>
      </c>
      <c r="D126" s="85"/>
      <c r="E126" s="85"/>
      <c r="F126" s="85"/>
      <c r="G126" s="85"/>
      <c r="H126" s="85"/>
      <c r="I126" s="85"/>
      <c r="J126" s="85"/>
      <c r="K126" s="85"/>
      <c r="L126" s="85"/>
      <c r="M126" s="85"/>
      <c r="N126" s="89"/>
      <c r="O126" s="89"/>
      <c r="P126" s="43"/>
    </row>
    <row r="127" spans="2:16" ht="21.75" customHeight="1" x14ac:dyDescent="0.2">
      <c r="B127" s="43"/>
      <c r="C127" s="474" t="s">
        <v>187</v>
      </c>
      <c r="D127" s="474"/>
      <c r="E127" s="474"/>
      <c r="F127" s="474"/>
      <c r="G127" s="474"/>
      <c r="H127" s="474"/>
      <c r="I127" s="474"/>
      <c r="J127" s="474"/>
      <c r="K127" s="474"/>
      <c r="L127" s="474"/>
      <c r="M127" s="474"/>
      <c r="N127" s="474"/>
      <c r="O127" s="474"/>
      <c r="P127" s="474"/>
    </row>
    <row r="128" spans="2:16" ht="15" customHeight="1" x14ac:dyDescent="0.2">
      <c r="C128" s="41"/>
      <c r="D128" s="41"/>
      <c r="E128" s="41"/>
      <c r="F128" s="63"/>
      <c r="G128" s="63"/>
      <c r="H128" s="63"/>
      <c r="I128" s="63"/>
      <c r="J128" s="63"/>
      <c r="K128" s="70"/>
      <c r="L128" s="70"/>
      <c r="M128" s="70"/>
      <c r="N128" s="41"/>
      <c r="O128" s="41"/>
      <c r="P128" s="41"/>
    </row>
    <row r="129" spans="2:16" ht="12" customHeight="1" x14ac:dyDescent="0.2">
      <c r="B129" s="40" t="s">
        <v>54</v>
      </c>
      <c r="C129" s="61" t="s">
        <v>70</v>
      </c>
    </row>
    <row r="130" spans="2:16" ht="7.5" customHeight="1" x14ac:dyDescent="0.2">
      <c r="B130" s="40"/>
      <c r="C130" s="61"/>
    </row>
    <row r="131" spans="2:16" ht="12" customHeight="1" x14ac:dyDescent="0.2">
      <c r="B131" s="458" t="s">
        <v>382</v>
      </c>
      <c r="C131" s="458"/>
      <c r="D131" s="458"/>
      <c r="E131" s="458"/>
      <c r="F131" s="458"/>
      <c r="G131" s="458"/>
      <c r="H131" s="458"/>
      <c r="I131" s="458"/>
      <c r="J131" s="458"/>
      <c r="K131" s="458"/>
      <c r="L131" s="458"/>
      <c r="M131" s="458"/>
      <c r="N131" s="458"/>
      <c r="O131" s="458"/>
      <c r="P131" s="458"/>
    </row>
    <row r="132" spans="2:16" ht="4.5" customHeight="1" x14ac:dyDescent="0.2">
      <c r="B132" s="171"/>
      <c r="C132" s="171"/>
      <c r="D132" s="171"/>
      <c r="E132" s="171"/>
      <c r="F132" s="171"/>
      <c r="G132" s="171"/>
      <c r="H132" s="171"/>
      <c r="I132" s="171"/>
      <c r="J132" s="171"/>
      <c r="K132" s="171"/>
      <c r="L132" s="171"/>
      <c r="M132" s="171"/>
      <c r="N132" s="171"/>
      <c r="O132" s="171"/>
      <c r="P132" s="171"/>
    </row>
    <row r="133" spans="2:16" ht="12" customHeight="1" x14ac:dyDescent="0.2">
      <c r="B133" s="458" t="s">
        <v>340</v>
      </c>
      <c r="C133" s="458"/>
      <c r="D133" s="458"/>
      <c r="E133" s="458"/>
      <c r="F133" s="458"/>
      <c r="G133" s="458"/>
      <c r="H133" s="458"/>
      <c r="I133" s="458"/>
      <c r="J133" s="458"/>
      <c r="K133" s="458"/>
      <c r="L133" s="458"/>
      <c r="M133" s="458"/>
      <c r="N133" s="458"/>
      <c r="O133" s="458"/>
      <c r="P133" s="458"/>
    </row>
    <row r="134" spans="2:16" ht="4.5" customHeight="1" x14ac:dyDescent="0.2">
      <c r="B134" s="171"/>
      <c r="C134" s="171"/>
      <c r="D134" s="171"/>
      <c r="E134" s="171"/>
      <c r="F134" s="171"/>
      <c r="G134" s="171"/>
      <c r="H134" s="171"/>
      <c r="I134" s="171"/>
      <c r="J134" s="171"/>
      <c r="K134" s="171"/>
      <c r="L134" s="171"/>
      <c r="M134" s="171"/>
      <c r="N134" s="171"/>
      <c r="O134" s="171"/>
      <c r="P134" s="171"/>
    </row>
    <row r="135" spans="2:16" ht="12" customHeight="1" x14ac:dyDescent="0.2">
      <c r="B135" s="47" t="s">
        <v>23</v>
      </c>
      <c r="C135" s="47"/>
      <c r="D135" s="47"/>
      <c r="O135" s="47"/>
      <c r="P135" s="47"/>
    </row>
    <row r="136" spans="2:16" ht="4.5" customHeight="1" x14ac:dyDescent="0.2">
      <c r="B136" s="47"/>
      <c r="C136" s="47"/>
      <c r="D136" s="47"/>
      <c r="O136" s="47"/>
      <c r="P136" s="47"/>
    </row>
    <row r="137" spans="2:16" ht="12" customHeight="1" x14ac:dyDescent="0.2">
      <c r="B137" s="90" t="s">
        <v>370</v>
      </c>
      <c r="C137" s="374" t="s">
        <v>71</v>
      </c>
      <c r="D137" s="374"/>
      <c r="E137" s="374"/>
      <c r="F137" s="374"/>
      <c r="G137" s="374"/>
      <c r="H137" s="374"/>
      <c r="I137" s="374"/>
      <c r="J137" s="374"/>
      <c r="K137" s="374"/>
      <c r="L137" s="374"/>
      <c r="M137" s="374"/>
      <c r="N137" s="374"/>
      <c r="O137" s="374"/>
      <c r="P137" s="374"/>
    </row>
    <row r="138" spans="2:16" ht="12" customHeight="1" x14ac:dyDescent="0.2">
      <c r="B138" s="88"/>
      <c r="C138" s="374"/>
      <c r="D138" s="374"/>
      <c r="E138" s="374"/>
      <c r="F138" s="374"/>
      <c r="G138" s="374"/>
      <c r="H138" s="374"/>
      <c r="I138" s="374"/>
      <c r="J138" s="374"/>
      <c r="K138" s="374"/>
      <c r="L138" s="374"/>
      <c r="M138" s="374"/>
      <c r="N138" s="374"/>
      <c r="O138" s="374"/>
      <c r="P138" s="374"/>
    </row>
    <row r="139" spans="2:16" ht="12" customHeight="1" x14ac:dyDescent="0.2">
      <c r="B139" s="84" t="s">
        <v>371</v>
      </c>
      <c r="C139" s="254" t="s">
        <v>244</v>
      </c>
      <c r="D139" s="254"/>
      <c r="E139" s="254"/>
      <c r="F139" s="254"/>
      <c r="G139" s="254"/>
      <c r="H139" s="254"/>
      <c r="I139" s="254"/>
      <c r="J139" s="254"/>
      <c r="K139" s="254"/>
      <c r="L139" s="254"/>
      <c r="M139" s="254"/>
      <c r="N139" s="254"/>
      <c r="O139" s="254"/>
      <c r="P139" s="254"/>
    </row>
    <row r="140" spans="2:16" ht="12" customHeight="1" x14ac:dyDescent="0.2">
      <c r="B140" s="84"/>
      <c r="C140" s="254"/>
      <c r="D140" s="254"/>
      <c r="E140" s="254"/>
      <c r="F140" s="254"/>
      <c r="G140" s="254"/>
      <c r="H140" s="254"/>
      <c r="I140" s="254"/>
      <c r="J140" s="254"/>
      <c r="K140" s="254"/>
      <c r="L140" s="254"/>
      <c r="M140" s="254"/>
      <c r="N140" s="254"/>
      <c r="O140" s="254"/>
      <c r="P140" s="254"/>
    </row>
    <row r="141" spans="2:16" ht="12" customHeight="1" x14ac:dyDescent="0.2">
      <c r="B141" s="84" t="s">
        <v>372</v>
      </c>
      <c r="C141" s="43" t="s">
        <v>72</v>
      </c>
      <c r="D141" s="43"/>
      <c r="E141" s="43"/>
      <c r="F141" s="43"/>
      <c r="G141" s="43"/>
      <c r="H141" s="43"/>
      <c r="I141" s="43"/>
      <c r="J141" s="43"/>
      <c r="K141" s="43"/>
      <c r="L141" s="43"/>
      <c r="M141" s="43"/>
      <c r="N141" s="43"/>
      <c r="O141" s="43"/>
      <c r="P141" s="43"/>
    </row>
    <row r="142" spans="2:16" ht="12" customHeight="1" x14ac:dyDescent="0.2">
      <c r="B142" s="84" t="s">
        <v>374</v>
      </c>
      <c r="C142" s="43" t="s">
        <v>73</v>
      </c>
      <c r="D142" s="43"/>
      <c r="E142" s="43"/>
      <c r="F142" s="43"/>
      <c r="G142" s="43"/>
      <c r="H142" s="43"/>
      <c r="I142" s="43"/>
      <c r="J142" s="43"/>
      <c r="K142" s="43"/>
      <c r="L142" s="43"/>
      <c r="M142" s="43"/>
      <c r="N142" s="43"/>
      <c r="O142" s="43"/>
      <c r="P142" s="43"/>
    </row>
    <row r="143" spans="2:16" ht="12" customHeight="1" x14ac:dyDescent="0.2">
      <c r="B143" s="84" t="s">
        <v>375</v>
      </c>
      <c r="C143" s="374" t="s">
        <v>74</v>
      </c>
      <c r="D143" s="374"/>
      <c r="E143" s="374"/>
      <c r="F143" s="374"/>
      <c r="G143" s="374"/>
      <c r="H143" s="374"/>
      <c r="I143" s="374"/>
      <c r="J143" s="374"/>
      <c r="K143" s="374"/>
      <c r="L143" s="374"/>
      <c r="M143" s="374"/>
      <c r="N143" s="374"/>
      <c r="O143" s="374"/>
      <c r="P143" s="374"/>
    </row>
    <row r="144" spans="2:16" ht="12" customHeight="1" x14ac:dyDescent="0.2">
      <c r="B144" s="84"/>
      <c r="C144" s="374"/>
      <c r="D144" s="374"/>
      <c r="E144" s="374"/>
      <c r="F144" s="374"/>
      <c r="G144" s="374"/>
      <c r="H144" s="374"/>
      <c r="I144" s="374"/>
      <c r="J144" s="374"/>
      <c r="K144" s="374"/>
      <c r="L144" s="374"/>
      <c r="M144" s="374"/>
      <c r="N144" s="374"/>
      <c r="O144" s="374"/>
      <c r="P144" s="374"/>
    </row>
    <row r="145" spans="2:16" ht="12" customHeight="1" x14ac:dyDescent="0.2">
      <c r="B145" s="84" t="s">
        <v>376</v>
      </c>
      <c r="C145" s="43" t="s">
        <v>75</v>
      </c>
      <c r="D145" s="162"/>
      <c r="E145" s="162"/>
      <c r="F145" s="162"/>
      <c r="G145" s="162"/>
      <c r="H145" s="162"/>
      <c r="I145" s="162"/>
      <c r="J145" s="162"/>
      <c r="K145" s="162"/>
      <c r="L145" s="162"/>
      <c r="M145" s="162"/>
      <c r="N145" s="162"/>
      <c r="O145" s="43"/>
      <c r="P145" s="43"/>
    </row>
    <row r="146" spans="2:16" ht="12" customHeight="1" x14ac:dyDescent="0.2">
      <c r="B146" s="84" t="s">
        <v>377</v>
      </c>
      <c r="C146" s="43" t="s">
        <v>76</v>
      </c>
      <c r="D146" s="43"/>
      <c r="E146" s="43"/>
      <c r="F146" s="43"/>
      <c r="G146" s="43"/>
      <c r="H146" s="43"/>
      <c r="I146" s="43"/>
      <c r="J146" s="43"/>
      <c r="K146" s="43"/>
      <c r="L146" s="43"/>
      <c r="M146" s="43"/>
      <c r="N146" s="43"/>
      <c r="O146" s="43"/>
      <c r="P146" s="43"/>
    </row>
    <row r="147" spans="2:16" ht="12" customHeight="1" x14ac:dyDescent="0.2">
      <c r="B147" s="84" t="s">
        <v>379</v>
      </c>
      <c r="C147" s="374" t="s">
        <v>77</v>
      </c>
      <c r="D147" s="374"/>
      <c r="E147" s="374"/>
      <c r="F147" s="374"/>
      <c r="G147" s="374"/>
      <c r="H147" s="374"/>
      <c r="I147" s="374"/>
      <c r="J147" s="374"/>
      <c r="K147" s="374"/>
      <c r="L147" s="374"/>
      <c r="M147" s="374"/>
      <c r="N147" s="374"/>
      <c r="O147" s="374"/>
      <c r="P147" s="374"/>
    </row>
    <row r="148" spans="2:16" ht="12" customHeight="1" x14ac:dyDescent="0.2">
      <c r="B148" s="84"/>
      <c r="C148" s="374"/>
      <c r="D148" s="374"/>
      <c r="E148" s="374"/>
      <c r="F148" s="374"/>
      <c r="G148" s="374"/>
      <c r="H148" s="374"/>
      <c r="I148" s="374"/>
      <c r="J148" s="374"/>
      <c r="K148" s="374"/>
      <c r="L148" s="374"/>
      <c r="M148" s="374"/>
      <c r="N148" s="374"/>
      <c r="O148" s="374"/>
      <c r="P148" s="374"/>
    </row>
    <row r="149" spans="2:16" ht="12" customHeight="1" x14ac:dyDescent="0.2">
      <c r="B149" s="84" t="s">
        <v>380</v>
      </c>
      <c r="C149" s="43" t="s">
        <v>78</v>
      </c>
      <c r="D149" s="162"/>
      <c r="E149" s="162"/>
      <c r="F149" s="162"/>
      <c r="G149" s="162"/>
      <c r="H149" s="162"/>
      <c r="I149" s="162"/>
      <c r="J149" s="162"/>
      <c r="K149" s="162"/>
      <c r="L149" s="162"/>
      <c r="M149" s="162"/>
      <c r="N149" s="162"/>
      <c r="O149" s="43"/>
      <c r="P149" s="43"/>
    </row>
    <row r="150" spans="2:16" ht="12" customHeight="1" x14ac:dyDescent="0.2">
      <c r="B150" s="84" t="s">
        <v>381</v>
      </c>
      <c r="C150" s="43" t="s">
        <v>79</v>
      </c>
      <c r="D150" s="43"/>
      <c r="E150" s="43"/>
      <c r="F150" s="43"/>
      <c r="G150" s="43"/>
      <c r="H150" s="43"/>
      <c r="I150" s="43"/>
      <c r="J150" s="43"/>
      <c r="K150" s="43"/>
      <c r="L150" s="43"/>
      <c r="M150" s="43"/>
      <c r="N150" s="43"/>
      <c r="O150" s="43"/>
      <c r="P150" s="43"/>
    </row>
    <row r="151" spans="2:16" ht="15" customHeight="1" x14ac:dyDescent="0.2">
      <c r="C151" s="41"/>
      <c r="D151" s="41"/>
      <c r="E151" s="41"/>
      <c r="F151" s="63"/>
      <c r="G151" s="63"/>
      <c r="H151" s="63"/>
      <c r="I151" s="63"/>
      <c r="J151" s="63"/>
      <c r="K151" s="70"/>
      <c r="L151" s="70"/>
      <c r="M151" s="70"/>
      <c r="N151" s="41"/>
      <c r="O151" s="41"/>
      <c r="P151" s="41"/>
    </row>
    <row r="152" spans="2:16" ht="12" customHeight="1" x14ac:dyDescent="0.2">
      <c r="B152" s="40" t="s">
        <v>245</v>
      </c>
      <c r="C152" s="61" t="s">
        <v>80</v>
      </c>
    </row>
    <row r="153" spans="2:16" ht="7.5" customHeight="1" x14ac:dyDescent="0.2">
      <c r="B153" s="40"/>
      <c r="C153" s="61"/>
    </row>
    <row r="154" spans="2:16" ht="15" customHeight="1" x14ac:dyDescent="0.2">
      <c r="B154" s="47" t="s">
        <v>23</v>
      </c>
      <c r="C154" s="43"/>
      <c r="D154" s="43"/>
      <c r="O154" s="43"/>
      <c r="P154" s="43"/>
    </row>
    <row r="155" spans="2:16" ht="12" customHeight="1" x14ac:dyDescent="0.2">
      <c r="B155" s="84" t="s">
        <v>373</v>
      </c>
      <c r="C155" s="43" t="s">
        <v>81</v>
      </c>
      <c r="O155" s="43"/>
      <c r="P155" s="43"/>
    </row>
    <row r="156" spans="2:16" ht="12" customHeight="1" x14ac:dyDescent="0.2">
      <c r="B156" s="84" t="s">
        <v>371</v>
      </c>
      <c r="C156" s="43" t="s">
        <v>82</v>
      </c>
      <c r="D156" s="43"/>
      <c r="E156" s="43"/>
      <c r="F156" s="43"/>
      <c r="G156" s="43"/>
      <c r="H156" s="43"/>
      <c r="I156" s="43"/>
      <c r="J156" s="43"/>
      <c r="K156" s="43"/>
      <c r="L156" s="43"/>
      <c r="M156" s="43"/>
      <c r="N156" s="43"/>
      <c r="O156" s="43"/>
      <c r="P156" s="43"/>
    </row>
    <row r="157" spans="2:16" ht="12" customHeight="1" x14ac:dyDescent="0.2">
      <c r="B157" s="84" t="s">
        <v>372</v>
      </c>
      <c r="C157" s="43" t="s">
        <v>83</v>
      </c>
      <c r="D157" s="43"/>
      <c r="E157" s="43"/>
      <c r="F157" s="43"/>
      <c r="G157" s="43"/>
      <c r="H157" s="43"/>
      <c r="I157" s="43"/>
      <c r="J157" s="43"/>
      <c r="K157" s="43"/>
      <c r="L157" s="43"/>
      <c r="M157" s="43"/>
      <c r="N157" s="43"/>
      <c r="O157" s="43"/>
      <c r="P157" s="43"/>
    </row>
    <row r="158" spans="2:16" ht="12" customHeight="1" x14ac:dyDescent="0.2">
      <c r="B158" s="84" t="s">
        <v>374</v>
      </c>
      <c r="C158" s="43" t="s">
        <v>84</v>
      </c>
      <c r="D158" s="43"/>
      <c r="E158" s="43"/>
      <c r="F158" s="43"/>
      <c r="G158" s="43"/>
      <c r="H158" s="43"/>
      <c r="I158" s="43"/>
      <c r="J158" s="43"/>
      <c r="K158" s="43"/>
      <c r="L158" s="43"/>
      <c r="M158" s="43"/>
      <c r="N158" s="43"/>
      <c r="O158" s="43"/>
      <c r="P158" s="43"/>
    </row>
    <row r="159" spans="2:16" ht="12" customHeight="1" x14ac:dyDescent="0.2">
      <c r="B159" s="84" t="s">
        <v>375</v>
      </c>
      <c r="C159" s="43" t="s">
        <v>85</v>
      </c>
      <c r="D159" s="43"/>
      <c r="E159" s="43"/>
      <c r="F159" s="43"/>
      <c r="G159" s="43"/>
      <c r="H159" s="43"/>
      <c r="I159" s="43"/>
      <c r="J159" s="43"/>
      <c r="K159" s="43"/>
      <c r="L159" s="43"/>
      <c r="M159" s="43"/>
      <c r="N159" s="43"/>
      <c r="O159" s="43"/>
      <c r="P159" s="43"/>
    </row>
    <row r="160" spans="2:16" ht="6.75" customHeight="1" x14ac:dyDescent="0.2">
      <c r="B160" s="84"/>
      <c r="C160" s="43"/>
      <c r="D160" s="43"/>
      <c r="E160" s="43"/>
      <c r="F160" s="43"/>
      <c r="G160" s="43"/>
      <c r="H160" s="43"/>
      <c r="I160" s="43"/>
      <c r="J160" s="43"/>
      <c r="K160" s="43"/>
      <c r="L160" s="43"/>
      <c r="M160" s="43"/>
      <c r="N160" s="43"/>
      <c r="O160" s="43"/>
      <c r="P160" s="43"/>
    </row>
    <row r="161" spans="2:16" ht="12" customHeight="1" x14ac:dyDescent="0.2">
      <c r="B161" s="47" t="s">
        <v>26</v>
      </c>
      <c r="C161" s="43"/>
      <c r="D161" s="43"/>
      <c r="E161" s="43"/>
      <c r="F161" s="43"/>
      <c r="G161" s="43"/>
      <c r="H161" s="43"/>
      <c r="I161" s="43"/>
      <c r="J161" s="43"/>
      <c r="K161" s="43"/>
      <c r="L161" s="43"/>
      <c r="M161" s="43"/>
      <c r="N161" s="43"/>
      <c r="O161" s="43"/>
      <c r="P161" s="43"/>
    </row>
    <row r="162" spans="2:16" ht="6.75" customHeight="1" x14ac:dyDescent="0.2">
      <c r="B162" s="47"/>
      <c r="C162" s="43"/>
      <c r="D162" s="43"/>
      <c r="E162" s="43"/>
      <c r="F162" s="43"/>
      <c r="G162" s="43"/>
      <c r="H162" s="43"/>
      <c r="I162" s="43"/>
      <c r="J162" s="43"/>
      <c r="K162" s="43"/>
      <c r="L162" s="43"/>
      <c r="M162" s="43"/>
      <c r="N162" s="43"/>
      <c r="O162" s="43"/>
      <c r="P162" s="43"/>
    </row>
    <row r="163" spans="2:16" ht="12" customHeight="1" x14ac:dyDescent="0.2">
      <c r="B163" s="43" t="s">
        <v>130</v>
      </c>
      <c r="C163" s="43"/>
      <c r="D163" s="43"/>
      <c r="E163" s="43"/>
      <c r="F163" s="43"/>
      <c r="G163" s="43"/>
      <c r="H163" s="43"/>
      <c r="I163" s="43"/>
      <c r="J163" s="43"/>
      <c r="K163" s="43"/>
      <c r="L163" s="43"/>
      <c r="M163" s="43"/>
      <c r="N163" s="43"/>
      <c r="O163" s="43"/>
      <c r="P163" s="43"/>
    </row>
    <row r="164" spans="2:16" ht="6.75" customHeight="1" x14ac:dyDescent="0.2">
      <c r="E164" s="43"/>
      <c r="F164" s="43"/>
      <c r="G164" s="43"/>
      <c r="H164" s="43"/>
      <c r="I164" s="43"/>
      <c r="J164" s="43"/>
      <c r="K164" s="43"/>
      <c r="L164" s="43"/>
      <c r="M164" s="43"/>
      <c r="N164" s="43"/>
    </row>
    <row r="165" spans="2:16" ht="15" customHeight="1" x14ac:dyDescent="0.2">
      <c r="B165" s="91" t="s">
        <v>456</v>
      </c>
      <c r="C165" s="41"/>
      <c r="D165" s="41"/>
      <c r="E165" s="41"/>
      <c r="F165" s="63"/>
      <c r="G165" s="63"/>
      <c r="H165" s="63"/>
      <c r="I165" s="63"/>
      <c r="J165" s="63"/>
      <c r="K165" s="70"/>
      <c r="L165" s="70"/>
      <c r="M165" s="70"/>
      <c r="N165" s="41"/>
      <c r="O165" s="41"/>
      <c r="P165" s="41"/>
    </row>
    <row r="166" spans="2:16" ht="12" customHeight="1" x14ac:dyDescent="0.2">
      <c r="B166" s="40" t="s">
        <v>246</v>
      </c>
      <c r="C166" s="61" t="s">
        <v>86</v>
      </c>
    </row>
    <row r="167" spans="2:16" ht="7.5" customHeight="1" x14ac:dyDescent="0.2">
      <c r="B167" s="40"/>
      <c r="C167" s="61"/>
    </row>
    <row r="168" spans="2:16" ht="12" customHeight="1" x14ac:dyDescent="0.2">
      <c r="B168" s="47" t="s">
        <v>27</v>
      </c>
      <c r="C168" s="43"/>
      <c r="D168" s="43"/>
      <c r="O168" s="43"/>
      <c r="P168" s="43"/>
    </row>
    <row r="169" spans="2:16" ht="5.25" customHeight="1" x14ac:dyDescent="0.2">
      <c r="B169" s="47"/>
      <c r="C169" s="43"/>
      <c r="D169" s="43"/>
      <c r="O169" s="43"/>
      <c r="P169" s="43"/>
    </row>
    <row r="170" spans="2:16" ht="12" customHeight="1" x14ac:dyDescent="0.2">
      <c r="B170" s="84" t="s">
        <v>370</v>
      </c>
      <c r="C170" s="43" t="s">
        <v>247</v>
      </c>
      <c r="D170" s="43"/>
      <c r="E170" s="43"/>
      <c r="F170" s="43"/>
      <c r="G170" s="43"/>
      <c r="H170" s="43"/>
      <c r="I170" s="43"/>
      <c r="J170" s="43"/>
      <c r="K170" s="43"/>
      <c r="L170" s="43"/>
      <c r="M170" s="43"/>
      <c r="N170" s="43"/>
      <c r="O170" s="43"/>
    </row>
    <row r="171" spans="2:16" ht="38.1" customHeight="1" x14ac:dyDescent="0.2">
      <c r="B171" s="373" t="s">
        <v>457</v>
      </c>
      <c r="C171" s="373"/>
      <c r="D171" s="227" t="s">
        <v>116</v>
      </c>
      <c r="E171" s="227"/>
      <c r="F171" s="227"/>
      <c r="G171" s="179" t="s">
        <v>458</v>
      </c>
      <c r="H171" s="179" t="s">
        <v>459</v>
      </c>
      <c r="I171" s="92"/>
      <c r="J171" s="373" t="s">
        <v>457</v>
      </c>
      <c r="K171" s="373"/>
      <c r="L171" s="227" t="s">
        <v>116</v>
      </c>
      <c r="M171" s="227"/>
      <c r="N171" s="227"/>
      <c r="O171" s="179" t="s">
        <v>458</v>
      </c>
      <c r="P171" s="179" t="s">
        <v>459</v>
      </c>
    </row>
    <row r="172" spans="2:16" ht="41.25" customHeight="1" x14ac:dyDescent="0.2">
      <c r="B172" s="365" t="s">
        <v>460</v>
      </c>
      <c r="C172" s="365"/>
      <c r="D172" s="359" t="s">
        <v>421</v>
      </c>
      <c r="E172" s="359"/>
      <c r="F172" s="359"/>
      <c r="G172" s="93"/>
      <c r="H172" s="93"/>
      <c r="I172" s="92"/>
      <c r="J172" s="365" t="s">
        <v>461</v>
      </c>
      <c r="K172" s="365"/>
      <c r="L172" s="369" t="s">
        <v>390</v>
      </c>
      <c r="M172" s="369"/>
      <c r="N172" s="369"/>
      <c r="O172" s="178" t="s">
        <v>390</v>
      </c>
      <c r="P172" s="178" t="s">
        <v>390</v>
      </c>
    </row>
    <row r="173" spans="2:16" ht="38.1" customHeight="1" x14ac:dyDescent="0.2">
      <c r="B173" s="361" t="s">
        <v>462</v>
      </c>
      <c r="C173" s="361"/>
      <c r="D173" s="362" t="s">
        <v>296</v>
      </c>
      <c r="E173" s="362"/>
      <c r="F173" s="362"/>
      <c r="G173" s="178">
        <v>50</v>
      </c>
      <c r="H173" s="178">
        <v>2</v>
      </c>
      <c r="I173" s="92"/>
      <c r="J173" s="365" t="s">
        <v>463</v>
      </c>
      <c r="K173" s="365"/>
      <c r="L173" s="227" t="s">
        <v>308</v>
      </c>
      <c r="M173" s="227"/>
      <c r="N173" s="227"/>
      <c r="O173" s="93"/>
      <c r="P173" s="93"/>
    </row>
    <row r="174" spans="2:16" ht="38.1" customHeight="1" x14ac:dyDescent="0.2">
      <c r="B174" s="361" t="s">
        <v>464</v>
      </c>
      <c r="C174" s="361"/>
      <c r="D174" s="362" t="s">
        <v>465</v>
      </c>
      <c r="E174" s="362"/>
      <c r="F174" s="362"/>
      <c r="G174" s="178">
        <v>30</v>
      </c>
      <c r="H174" s="178">
        <v>3.3</v>
      </c>
      <c r="I174" s="92"/>
      <c r="J174" s="361" t="s">
        <v>466</v>
      </c>
      <c r="K174" s="361"/>
      <c r="L174" s="362" t="s">
        <v>467</v>
      </c>
      <c r="M174" s="362"/>
      <c r="N174" s="362"/>
      <c r="O174" s="178">
        <v>10</v>
      </c>
      <c r="P174" s="178">
        <v>10</v>
      </c>
    </row>
    <row r="175" spans="2:16" ht="38.1" customHeight="1" x14ac:dyDescent="0.2">
      <c r="B175" s="361" t="s">
        <v>468</v>
      </c>
      <c r="C175" s="361"/>
      <c r="D175" s="362" t="s">
        <v>469</v>
      </c>
      <c r="E175" s="362"/>
      <c r="F175" s="362"/>
      <c r="G175" s="178">
        <v>25</v>
      </c>
      <c r="H175" s="178">
        <v>4</v>
      </c>
      <c r="I175" s="92"/>
      <c r="J175" s="361" t="s">
        <v>470</v>
      </c>
      <c r="K175" s="361"/>
      <c r="L175" s="362" t="s">
        <v>471</v>
      </c>
      <c r="M175" s="362"/>
      <c r="N175" s="362"/>
      <c r="O175" s="178">
        <v>10</v>
      </c>
      <c r="P175" s="178">
        <v>10</v>
      </c>
    </row>
    <row r="176" spans="2:16" ht="38.1" customHeight="1" x14ac:dyDescent="0.2">
      <c r="B176" s="361" t="s">
        <v>472</v>
      </c>
      <c r="C176" s="361"/>
      <c r="D176" s="362" t="s">
        <v>473</v>
      </c>
      <c r="E176" s="362"/>
      <c r="F176" s="362"/>
      <c r="G176" s="178">
        <v>20</v>
      </c>
      <c r="H176" s="178">
        <v>5</v>
      </c>
      <c r="I176" s="92"/>
      <c r="J176" s="361" t="s">
        <v>474</v>
      </c>
      <c r="K176" s="361"/>
      <c r="L176" s="362" t="s">
        <v>475</v>
      </c>
      <c r="M176" s="362"/>
      <c r="N176" s="362"/>
      <c r="O176" s="178">
        <v>10</v>
      </c>
      <c r="P176" s="178">
        <v>10</v>
      </c>
    </row>
    <row r="177" spans="2:16" ht="38.1" customHeight="1" x14ac:dyDescent="0.2">
      <c r="B177" s="365" t="s">
        <v>476</v>
      </c>
      <c r="C177" s="365"/>
      <c r="D177" s="359" t="s">
        <v>419</v>
      </c>
      <c r="E177" s="359"/>
      <c r="F177" s="359"/>
      <c r="G177" s="93"/>
      <c r="H177" s="93"/>
      <c r="I177" s="92"/>
      <c r="J177" s="361" t="s">
        <v>477</v>
      </c>
      <c r="K177" s="361"/>
      <c r="L177" s="362" t="s">
        <v>478</v>
      </c>
      <c r="M177" s="362"/>
      <c r="N177" s="362"/>
      <c r="O177" s="178">
        <v>10</v>
      </c>
      <c r="P177" s="178">
        <v>10</v>
      </c>
    </row>
    <row r="178" spans="2:16" ht="38.1" customHeight="1" x14ac:dyDescent="0.2">
      <c r="B178" s="365" t="s">
        <v>479</v>
      </c>
      <c r="C178" s="365"/>
      <c r="D178" s="359" t="s">
        <v>480</v>
      </c>
      <c r="E178" s="359"/>
      <c r="F178" s="359"/>
      <c r="G178" s="178"/>
      <c r="H178" s="178"/>
      <c r="I178" s="92"/>
      <c r="J178" s="361" t="s">
        <v>481</v>
      </c>
      <c r="K178" s="361"/>
      <c r="L178" s="362" t="s">
        <v>482</v>
      </c>
      <c r="M178" s="362"/>
      <c r="N178" s="362"/>
      <c r="O178" s="178">
        <v>10</v>
      </c>
      <c r="P178" s="178">
        <v>10</v>
      </c>
    </row>
    <row r="179" spans="2:16" ht="38.1" customHeight="1" x14ac:dyDescent="0.2">
      <c r="B179" s="361" t="s">
        <v>483</v>
      </c>
      <c r="C179" s="361"/>
      <c r="D179" s="362" t="s">
        <v>484</v>
      </c>
      <c r="E179" s="362"/>
      <c r="F179" s="362"/>
      <c r="G179" s="178">
        <v>10</v>
      </c>
      <c r="H179" s="178">
        <v>10</v>
      </c>
      <c r="I179" s="92"/>
      <c r="J179" s="361" t="s">
        <v>485</v>
      </c>
      <c r="K179" s="361"/>
      <c r="L179" s="362" t="s">
        <v>486</v>
      </c>
      <c r="M179" s="362"/>
      <c r="N179" s="362"/>
      <c r="O179" s="178">
        <v>10</v>
      </c>
      <c r="P179" s="178">
        <v>10</v>
      </c>
    </row>
    <row r="180" spans="2:16" ht="38.1" customHeight="1" x14ac:dyDescent="0.2">
      <c r="B180" s="361" t="s">
        <v>487</v>
      </c>
      <c r="C180" s="361"/>
      <c r="D180" s="362" t="s">
        <v>488</v>
      </c>
      <c r="E180" s="362"/>
      <c r="F180" s="362"/>
      <c r="G180" s="178">
        <v>10</v>
      </c>
      <c r="H180" s="178">
        <v>10</v>
      </c>
      <c r="I180" s="92"/>
      <c r="J180" s="361" t="s">
        <v>489</v>
      </c>
      <c r="K180" s="361"/>
      <c r="L180" s="362" t="s">
        <v>490</v>
      </c>
      <c r="M180" s="362"/>
      <c r="N180" s="362"/>
      <c r="O180" s="178">
        <v>10</v>
      </c>
      <c r="P180" s="178">
        <v>10</v>
      </c>
    </row>
    <row r="181" spans="2:16" ht="38.1" customHeight="1" x14ac:dyDescent="0.2">
      <c r="B181" s="361" t="s">
        <v>491</v>
      </c>
      <c r="C181" s="361"/>
      <c r="D181" s="362" t="s">
        <v>492</v>
      </c>
      <c r="E181" s="362"/>
      <c r="F181" s="362"/>
      <c r="G181" s="178">
        <v>3</v>
      </c>
      <c r="H181" s="178">
        <v>33.299999999999997</v>
      </c>
      <c r="I181" s="92"/>
      <c r="J181" s="361" t="s">
        <v>493</v>
      </c>
      <c r="K181" s="361"/>
      <c r="L181" s="362" t="s">
        <v>494</v>
      </c>
      <c r="M181" s="362"/>
      <c r="N181" s="362"/>
      <c r="O181" s="178">
        <v>10</v>
      </c>
      <c r="P181" s="178">
        <v>10</v>
      </c>
    </row>
    <row r="182" spans="2:16" ht="38.1" customHeight="1" x14ac:dyDescent="0.2">
      <c r="B182" s="361" t="s">
        <v>495</v>
      </c>
      <c r="C182" s="361"/>
      <c r="D182" s="362" t="s">
        <v>496</v>
      </c>
      <c r="E182" s="362"/>
      <c r="F182" s="362"/>
      <c r="G182" s="178">
        <v>10</v>
      </c>
      <c r="H182" s="178">
        <v>10</v>
      </c>
      <c r="I182" s="92"/>
      <c r="J182" s="365" t="s">
        <v>497</v>
      </c>
      <c r="K182" s="365"/>
      <c r="L182" s="227" t="s">
        <v>498</v>
      </c>
      <c r="M182" s="227"/>
      <c r="N182" s="227"/>
      <c r="O182" s="93"/>
      <c r="P182" s="93"/>
    </row>
    <row r="183" spans="2:16" ht="38.1" customHeight="1" x14ac:dyDescent="0.2">
      <c r="B183" s="365" t="s">
        <v>499</v>
      </c>
      <c r="C183" s="365"/>
      <c r="D183" s="359" t="s">
        <v>500</v>
      </c>
      <c r="E183" s="359"/>
      <c r="F183" s="359"/>
      <c r="G183" s="93"/>
      <c r="H183" s="93"/>
      <c r="I183" s="92"/>
      <c r="J183" s="363" t="s">
        <v>501</v>
      </c>
      <c r="K183" s="363"/>
      <c r="L183" s="364" t="s">
        <v>502</v>
      </c>
      <c r="M183" s="364"/>
      <c r="N183" s="364"/>
      <c r="O183" s="178">
        <v>5</v>
      </c>
      <c r="P183" s="178">
        <v>20</v>
      </c>
    </row>
    <row r="184" spans="2:16" ht="38.1" customHeight="1" x14ac:dyDescent="0.2">
      <c r="B184" s="361" t="s">
        <v>503</v>
      </c>
      <c r="C184" s="361"/>
      <c r="D184" s="362" t="s">
        <v>504</v>
      </c>
      <c r="E184" s="362"/>
      <c r="F184" s="362"/>
      <c r="G184" s="178">
        <v>3</v>
      </c>
      <c r="H184" s="178">
        <v>33.299999999999997</v>
      </c>
      <c r="I184" s="92"/>
      <c r="J184" s="363" t="s">
        <v>505</v>
      </c>
      <c r="K184" s="363"/>
      <c r="L184" s="364" t="s">
        <v>506</v>
      </c>
      <c r="M184" s="364"/>
      <c r="N184" s="364"/>
      <c r="O184" s="178">
        <v>5</v>
      </c>
      <c r="P184" s="178">
        <v>20</v>
      </c>
    </row>
    <row r="185" spans="2:16" ht="38.1" customHeight="1" x14ac:dyDescent="0.2">
      <c r="B185" s="361" t="s">
        <v>507</v>
      </c>
      <c r="C185" s="361"/>
      <c r="D185" s="362" t="s">
        <v>508</v>
      </c>
      <c r="E185" s="362"/>
      <c r="F185" s="362"/>
      <c r="G185" s="178">
        <v>5</v>
      </c>
      <c r="H185" s="178">
        <v>20</v>
      </c>
      <c r="I185" s="92"/>
      <c r="J185" s="363" t="s">
        <v>509</v>
      </c>
      <c r="K185" s="363"/>
      <c r="L185" s="364" t="s">
        <v>510</v>
      </c>
      <c r="M185" s="364"/>
      <c r="N185" s="364"/>
      <c r="O185" s="178">
        <v>5</v>
      </c>
      <c r="P185" s="178">
        <v>20</v>
      </c>
    </row>
    <row r="186" spans="2:16" ht="38.1" customHeight="1" x14ac:dyDescent="0.2">
      <c r="B186" s="361" t="s">
        <v>511</v>
      </c>
      <c r="C186" s="361"/>
      <c r="D186" s="362" t="s">
        <v>512</v>
      </c>
      <c r="E186" s="362"/>
      <c r="F186" s="362"/>
      <c r="G186" s="178">
        <v>3</v>
      </c>
      <c r="H186" s="178">
        <v>33.299999999999997</v>
      </c>
      <c r="I186" s="92"/>
      <c r="J186" s="363" t="s">
        <v>513</v>
      </c>
      <c r="K186" s="363"/>
      <c r="L186" s="364" t="s">
        <v>514</v>
      </c>
      <c r="M186" s="364"/>
      <c r="N186" s="364"/>
      <c r="O186" s="178">
        <v>5</v>
      </c>
      <c r="P186" s="178">
        <v>20</v>
      </c>
    </row>
    <row r="187" spans="2:16" ht="38.1" customHeight="1" x14ac:dyDescent="0.2">
      <c r="B187" s="361" t="s">
        <v>515</v>
      </c>
      <c r="C187" s="361"/>
      <c r="D187" s="362" t="s">
        <v>516</v>
      </c>
      <c r="E187" s="362"/>
      <c r="F187" s="362"/>
      <c r="G187" s="178">
        <v>5</v>
      </c>
      <c r="H187" s="178">
        <v>20</v>
      </c>
      <c r="I187" s="92"/>
      <c r="J187" s="363" t="s">
        <v>517</v>
      </c>
      <c r="K187" s="363"/>
      <c r="L187" s="364" t="s">
        <v>518</v>
      </c>
      <c r="M187" s="364"/>
      <c r="N187" s="364"/>
      <c r="O187" s="178">
        <v>5</v>
      </c>
      <c r="P187" s="178">
        <v>20</v>
      </c>
    </row>
    <row r="188" spans="2:16" ht="38.1" customHeight="1" x14ac:dyDescent="0.2">
      <c r="B188" s="365" t="s">
        <v>519</v>
      </c>
      <c r="C188" s="365"/>
      <c r="D188" s="359" t="s">
        <v>520</v>
      </c>
      <c r="E188" s="359"/>
      <c r="F188" s="359"/>
      <c r="G188" s="93"/>
      <c r="H188" s="93"/>
      <c r="I188" s="92"/>
      <c r="J188" s="363" t="s">
        <v>521</v>
      </c>
      <c r="K188" s="363"/>
      <c r="L188" s="364" t="s">
        <v>522</v>
      </c>
      <c r="M188" s="364"/>
      <c r="N188" s="364"/>
      <c r="O188" s="178">
        <v>5</v>
      </c>
      <c r="P188" s="178">
        <v>20</v>
      </c>
    </row>
    <row r="189" spans="2:16" ht="38.1" customHeight="1" x14ac:dyDescent="0.2">
      <c r="B189" s="361" t="s">
        <v>523</v>
      </c>
      <c r="C189" s="361"/>
      <c r="D189" s="362" t="s">
        <v>524</v>
      </c>
      <c r="E189" s="362"/>
      <c r="F189" s="362"/>
      <c r="G189" s="178">
        <v>5</v>
      </c>
      <c r="H189" s="178">
        <v>20</v>
      </c>
      <c r="I189" s="92"/>
      <c r="J189" s="363" t="s">
        <v>525</v>
      </c>
      <c r="K189" s="363"/>
      <c r="L189" s="364" t="s">
        <v>526</v>
      </c>
      <c r="M189" s="364"/>
      <c r="N189" s="364"/>
      <c r="O189" s="178">
        <v>5</v>
      </c>
      <c r="P189" s="178">
        <v>20</v>
      </c>
    </row>
    <row r="190" spans="2:16" ht="38.1" customHeight="1" x14ac:dyDescent="0.2">
      <c r="B190" s="361" t="s">
        <v>527</v>
      </c>
      <c r="C190" s="361"/>
      <c r="D190" s="362" t="s">
        <v>528</v>
      </c>
      <c r="E190" s="362"/>
      <c r="F190" s="362"/>
      <c r="G190" s="178">
        <v>5</v>
      </c>
      <c r="H190" s="178">
        <v>20</v>
      </c>
      <c r="I190" s="92"/>
      <c r="J190" s="363" t="s">
        <v>529</v>
      </c>
      <c r="K190" s="363"/>
      <c r="L190" s="364" t="s">
        <v>530</v>
      </c>
      <c r="M190" s="364"/>
      <c r="N190" s="364"/>
      <c r="O190" s="178">
        <v>5</v>
      </c>
      <c r="P190" s="178">
        <v>20</v>
      </c>
    </row>
    <row r="191" spans="2:16" ht="38.1" customHeight="1" x14ac:dyDescent="0.2">
      <c r="B191" s="365" t="s">
        <v>531</v>
      </c>
      <c r="C191" s="365"/>
      <c r="D191" s="359" t="s">
        <v>532</v>
      </c>
      <c r="E191" s="359"/>
      <c r="F191" s="359"/>
      <c r="G191" s="93"/>
      <c r="H191" s="93"/>
      <c r="I191" s="92"/>
      <c r="J191" s="363" t="s">
        <v>533</v>
      </c>
      <c r="K191" s="363"/>
      <c r="L191" s="364" t="s">
        <v>534</v>
      </c>
      <c r="M191" s="364"/>
      <c r="N191" s="364"/>
      <c r="O191" s="178">
        <v>5</v>
      </c>
      <c r="P191" s="178">
        <v>20</v>
      </c>
    </row>
    <row r="192" spans="2:16" ht="38.1" customHeight="1" x14ac:dyDescent="0.2">
      <c r="B192" s="361" t="s">
        <v>535</v>
      </c>
      <c r="C192" s="361"/>
      <c r="D192" s="362" t="s">
        <v>536</v>
      </c>
      <c r="E192" s="362"/>
      <c r="F192" s="362"/>
      <c r="G192" s="178">
        <v>5</v>
      </c>
      <c r="H192" s="178">
        <v>20</v>
      </c>
      <c r="I192" s="92"/>
      <c r="J192" s="366"/>
      <c r="K192" s="367"/>
      <c r="L192" s="366"/>
      <c r="M192" s="368"/>
      <c r="N192" s="367"/>
      <c r="O192" s="92"/>
      <c r="P192" s="92"/>
    </row>
    <row r="193" spans="2:16" ht="7.5" customHeight="1" x14ac:dyDescent="0.2">
      <c r="B193" s="84"/>
      <c r="C193" s="43"/>
      <c r="D193" s="43"/>
      <c r="E193" s="43"/>
      <c r="F193" s="43"/>
      <c r="G193" s="43"/>
      <c r="H193" s="43"/>
      <c r="I193" s="43"/>
      <c r="J193" s="43"/>
      <c r="K193" s="43"/>
      <c r="L193" s="43"/>
      <c r="M193" s="43"/>
      <c r="N193" s="43"/>
      <c r="O193" s="43"/>
    </row>
    <row r="194" spans="2:16" ht="12" customHeight="1" x14ac:dyDescent="0.2">
      <c r="B194" s="84" t="s">
        <v>371</v>
      </c>
      <c r="C194" s="43" t="s">
        <v>248</v>
      </c>
      <c r="D194" s="43"/>
      <c r="E194" s="43"/>
      <c r="F194" s="43"/>
      <c r="G194" s="43"/>
      <c r="H194" s="43"/>
      <c r="I194" s="43"/>
      <c r="J194" s="43"/>
      <c r="K194" s="43"/>
      <c r="L194" s="43"/>
      <c r="M194" s="43"/>
      <c r="N194" s="43"/>
      <c r="O194" s="43"/>
    </row>
    <row r="195" spans="2:16" ht="12" customHeight="1" x14ac:dyDescent="0.2">
      <c r="B195" s="84" t="s">
        <v>372</v>
      </c>
      <c r="C195" s="43" t="s">
        <v>87</v>
      </c>
      <c r="D195" s="43"/>
      <c r="E195" s="43"/>
      <c r="F195" s="43"/>
      <c r="G195" s="43"/>
      <c r="H195" s="43"/>
      <c r="I195" s="43"/>
      <c r="J195" s="43"/>
      <c r="K195" s="43"/>
      <c r="L195" s="43"/>
      <c r="M195" s="43"/>
      <c r="N195" s="43"/>
      <c r="O195" s="43"/>
    </row>
    <row r="196" spans="2:16" ht="12" customHeight="1" x14ac:dyDescent="0.2">
      <c r="B196" s="84" t="s">
        <v>374</v>
      </c>
      <c r="C196" s="43" t="s">
        <v>88</v>
      </c>
      <c r="D196" s="43"/>
      <c r="E196" s="43"/>
      <c r="F196" s="43"/>
      <c r="G196" s="43"/>
      <c r="H196" s="43"/>
      <c r="I196" s="43"/>
      <c r="J196" s="43"/>
      <c r="K196" s="43"/>
      <c r="L196" s="43"/>
      <c r="M196" s="43"/>
      <c r="N196" s="43"/>
      <c r="O196" s="43"/>
    </row>
    <row r="197" spans="2:16" ht="12" customHeight="1" x14ac:dyDescent="0.2">
      <c r="B197" s="84" t="s">
        <v>375</v>
      </c>
      <c r="C197" s="43" t="s">
        <v>249</v>
      </c>
      <c r="D197" s="43"/>
      <c r="E197" s="43"/>
      <c r="F197" s="43"/>
      <c r="G197" s="43"/>
      <c r="H197" s="43"/>
      <c r="I197" s="43"/>
      <c r="J197" s="43"/>
      <c r="K197" s="43"/>
      <c r="L197" s="43"/>
      <c r="M197" s="43"/>
      <c r="N197" s="43"/>
      <c r="O197" s="43"/>
    </row>
    <row r="198" spans="2:16" ht="12" customHeight="1" x14ac:dyDescent="0.2">
      <c r="B198" s="84" t="s">
        <v>376</v>
      </c>
      <c r="C198" s="374" t="s">
        <v>89</v>
      </c>
      <c r="D198" s="374"/>
      <c r="E198" s="374"/>
      <c r="F198" s="374"/>
      <c r="G198" s="374"/>
      <c r="H198" s="374"/>
      <c r="I198" s="374"/>
      <c r="J198" s="374"/>
      <c r="K198" s="374"/>
      <c r="L198" s="374"/>
      <c r="M198" s="374"/>
      <c r="N198" s="374"/>
      <c r="O198" s="374"/>
      <c r="P198" s="374"/>
    </row>
    <row r="199" spans="2:16" ht="12" customHeight="1" x14ac:dyDescent="0.2">
      <c r="B199" s="84"/>
      <c r="C199" s="374"/>
      <c r="D199" s="374"/>
      <c r="E199" s="374"/>
      <c r="F199" s="374"/>
      <c r="G199" s="374"/>
      <c r="H199" s="374"/>
      <c r="I199" s="374"/>
      <c r="J199" s="374"/>
      <c r="K199" s="374"/>
      <c r="L199" s="374"/>
      <c r="M199" s="374"/>
      <c r="N199" s="374"/>
      <c r="O199" s="374"/>
      <c r="P199" s="374"/>
    </row>
    <row r="200" spans="2:16" ht="12" customHeight="1" x14ac:dyDescent="0.2">
      <c r="B200" s="84" t="s">
        <v>377</v>
      </c>
      <c r="C200" s="43" t="s">
        <v>90</v>
      </c>
      <c r="D200" s="162"/>
      <c r="E200" s="162"/>
      <c r="F200" s="162"/>
      <c r="G200" s="162"/>
      <c r="H200" s="162"/>
      <c r="I200" s="162"/>
      <c r="J200" s="162"/>
      <c r="K200" s="162"/>
      <c r="L200" s="162"/>
      <c r="M200" s="162"/>
      <c r="N200" s="162"/>
      <c r="O200" s="43"/>
      <c r="P200" s="43"/>
    </row>
    <row r="201" spans="2:16" ht="12" customHeight="1" x14ac:dyDescent="0.2">
      <c r="B201" s="84" t="s">
        <v>379</v>
      </c>
      <c r="C201" s="43" t="s">
        <v>91</v>
      </c>
      <c r="D201" s="43"/>
      <c r="E201" s="43"/>
      <c r="F201" s="43"/>
      <c r="G201" s="43"/>
      <c r="H201" s="43"/>
      <c r="I201" s="43"/>
      <c r="J201" s="43"/>
      <c r="K201" s="43"/>
      <c r="L201" s="43"/>
      <c r="M201" s="43"/>
      <c r="N201" s="43"/>
      <c r="O201" s="43"/>
      <c r="P201" s="43"/>
    </row>
    <row r="202" spans="2:16" ht="12" customHeight="1" x14ac:dyDescent="0.2">
      <c r="B202" s="84"/>
      <c r="C202" s="43"/>
      <c r="D202" s="43"/>
      <c r="E202" s="43"/>
      <c r="F202" s="43"/>
      <c r="G202" s="43"/>
      <c r="H202" s="43"/>
      <c r="I202" s="43"/>
      <c r="J202" s="43"/>
      <c r="K202" s="43"/>
      <c r="L202" s="43"/>
      <c r="M202" s="43"/>
      <c r="N202" s="43"/>
      <c r="O202" s="43"/>
      <c r="P202" s="43"/>
    </row>
    <row r="203" spans="2:16" ht="12" customHeight="1" x14ac:dyDescent="0.2">
      <c r="B203" s="474" t="s">
        <v>250</v>
      </c>
      <c r="C203" s="474"/>
      <c r="D203" s="474"/>
      <c r="E203" s="474"/>
      <c r="F203" s="474"/>
      <c r="G203" s="474"/>
      <c r="H203" s="474"/>
      <c r="I203" s="474"/>
      <c r="J203" s="474"/>
      <c r="K203" s="474"/>
      <c r="L203" s="474"/>
      <c r="M203" s="474"/>
      <c r="N203" s="474"/>
      <c r="O203" s="474"/>
      <c r="P203" s="474"/>
    </row>
    <row r="204" spans="2:16" ht="5.25" customHeight="1" x14ac:dyDescent="0.2">
      <c r="B204" s="173"/>
      <c r="C204" s="173"/>
      <c r="D204" s="173"/>
      <c r="E204" s="173"/>
      <c r="F204" s="173"/>
      <c r="G204" s="173"/>
      <c r="H204" s="173"/>
      <c r="I204" s="173"/>
      <c r="J204" s="173"/>
      <c r="K204" s="173"/>
      <c r="L204" s="173"/>
      <c r="M204" s="173"/>
      <c r="N204" s="173"/>
      <c r="O204" s="173"/>
      <c r="P204" s="173"/>
    </row>
    <row r="205" spans="2:16" ht="12" customHeight="1" x14ac:dyDescent="0.2">
      <c r="B205" s="84" t="s">
        <v>370</v>
      </c>
      <c r="C205" s="43" t="s">
        <v>92</v>
      </c>
      <c r="D205" s="47"/>
      <c r="E205" s="47"/>
      <c r="F205" s="47"/>
      <c r="G205" s="47"/>
      <c r="H205" s="47"/>
      <c r="I205" s="47"/>
      <c r="J205" s="47"/>
      <c r="K205" s="47"/>
      <c r="L205" s="47"/>
      <c r="M205" s="47"/>
      <c r="N205" s="47"/>
      <c r="O205" s="43"/>
      <c r="P205" s="43"/>
    </row>
    <row r="206" spans="2:16" ht="12" customHeight="1" x14ac:dyDescent="0.2">
      <c r="B206" s="84" t="s">
        <v>371</v>
      </c>
      <c r="C206" s="43" t="s">
        <v>251</v>
      </c>
      <c r="D206" s="43"/>
      <c r="E206" s="43"/>
      <c r="F206" s="43"/>
      <c r="G206" s="43"/>
      <c r="H206" s="43"/>
      <c r="I206" s="43"/>
      <c r="J206" s="43"/>
      <c r="K206" s="43"/>
      <c r="L206" s="43"/>
      <c r="M206" s="43"/>
      <c r="N206" s="43"/>
      <c r="O206" s="43"/>
      <c r="P206" s="43"/>
    </row>
    <row r="207" spans="2:16" ht="12" customHeight="1" x14ac:dyDescent="0.2">
      <c r="B207" s="84" t="s">
        <v>372</v>
      </c>
      <c r="C207" s="43" t="s">
        <v>93</v>
      </c>
      <c r="D207" s="43"/>
      <c r="E207" s="43"/>
      <c r="F207" s="43"/>
      <c r="G207" s="43"/>
      <c r="H207" s="43"/>
      <c r="I207" s="43"/>
      <c r="J207" s="43"/>
      <c r="K207" s="43"/>
      <c r="L207" s="43"/>
      <c r="M207" s="43"/>
      <c r="N207" s="43"/>
      <c r="O207" s="43"/>
      <c r="P207" s="43"/>
    </row>
    <row r="208" spans="2:16" ht="12" customHeight="1" x14ac:dyDescent="0.2">
      <c r="B208" s="84" t="s">
        <v>374</v>
      </c>
      <c r="C208" s="43" t="s">
        <v>94</v>
      </c>
      <c r="D208" s="43"/>
      <c r="E208" s="43"/>
      <c r="F208" s="43"/>
      <c r="G208" s="43"/>
      <c r="H208" s="43"/>
      <c r="I208" s="43"/>
      <c r="J208" s="43"/>
      <c r="K208" s="43"/>
      <c r="L208" s="43"/>
      <c r="M208" s="43"/>
      <c r="N208" s="43"/>
      <c r="O208" s="43"/>
      <c r="P208" s="43"/>
    </row>
    <row r="209" spans="2:16" ht="12" customHeight="1" x14ac:dyDescent="0.2">
      <c r="B209" s="84" t="s">
        <v>375</v>
      </c>
      <c r="C209" s="43" t="s">
        <v>252</v>
      </c>
      <c r="D209" s="43"/>
      <c r="E209" s="43"/>
      <c r="F209" s="43"/>
      <c r="G209" s="43"/>
      <c r="H209" s="43"/>
      <c r="I209" s="43"/>
      <c r="J209" s="43"/>
      <c r="K209" s="43"/>
      <c r="L209" s="43"/>
      <c r="M209" s="43"/>
      <c r="N209" s="43"/>
      <c r="O209" s="43"/>
      <c r="P209" s="43"/>
    </row>
    <row r="210" spans="2:16" ht="5.25" customHeight="1" x14ac:dyDescent="0.2">
      <c r="C210" s="41"/>
      <c r="D210" s="41"/>
      <c r="E210" s="41"/>
      <c r="F210" s="63"/>
      <c r="G210" s="63"/>
      <c r="H210" s="63"/>
      <c r="I210" s="63"/>
      <c r="J210" s="63"/>
      <c r="K210" s="70"/>
      <c r="L210" s="70"/>
      <c r="M210" s="70"/>
      <c r="N210" s="41"/>
      <c r="O210" s="41"/>
      <c r="P210" s="41"/>
    </row>
    <row r="211" spans="2:16" ht="12" customHeight="1" x14ac:dyDescent="0.2">
      <c r="B211" s="40" t="s">
        <v>253</v>
      </c>
      <c r="C211" s="61" t="s">
        <v>95</v>
      </c>
    </row>
    <row r="212" spans="2:16" ht="7.5" customHeight="1" x14ac:dyDescent="0.2">
      <c r="B212" s="40"/>
      <c r="C212" s="61"/>
    </row>
    <row r="213" spans="2:16" ht="12" customHeight="1" x14ac:dyDescent="0.2">
      <c r="B213" s="47" t="s">
        <v>28</v>
      </c>
      <c r="C213" s="43"/>
      <c r="D213" s="43"/>
      <c r="O213" s="43"/>
      <c r="P213" s="43"/>
    </row>
    <row r="214" spans="2:16" ht="4.5" customHeight="1" x14ac:dyDescent="0.2">
      <c r="B214" s="47"/>
      <c r="C214" s="43"/>
      <c r="D214" s="43"/>
      <c r="O214" s="43"/>
      <c r="P214" s="43"/>
    </row>
    <row r="215" spans="2:16" ht="12" customHeight="1" x14ac:dyDescent="0.2">
      <c r="B215" s="84" t="s">
        <v>370</v>
      </c>
      <c r="C215" s="43" t="s">
        <v>106</v>
      </c>
      <c r="D215" s="43"/>
      <c r="E215" s="43"/>
      <c r="F215" s="43"/>
      <c r="G215" s="43"/>
      <c r="H215" s="43"/>
      <c r="I215" s="43"/>
      <c r="J215" s="43"/>
      <c r="K215" s="43"/>
      <c r="L215" s="43"/>
      <c r="M215" s="43"/>
      <c r="N215" s="43"/>
      <c r="O215" s="43"/>
      <c r="P215" s="43"/>
    </row>
    <row r="216" spans="2:16" ht="12" customHeight="1" x14ac:dyDescent="0.2">
      <c r="B216" s="84" t="s">
        <v>371</v>
      </c>
      <c r="C216" s="43" t="s">
        <v>107</v>
      </c>
      <c r="D216" s="43"/>
      <c r="E216" s="43"/>
      <c r="F216" s="43"/>
      <c r="G216" s="43"/>
      <c r="H216" s="43"/>
      <c r="I216" s="43"/>
      <c r="J216" s="43"/>
      <c r="K216" s="43"/>
      <c r="L216" s="43"/>
      <c r="M216" s="43"/>
      <c r="N216" s="43"/>
      <c r="O216" s="43"/>
      <c r="P216" s="43"/>
    </row>
    <row r="217" spans="2:16" ht="6.75" customHeight="1" x14ac:dyDescent="0.2">
      <c r="B217" s="43"/>
      <c r="C217" s="43"/>
      <c r="D217" s="43"/>
      <c r="E217" s="43"/>
      <c r="F217" s="43"/>
      <c r="G217" s="43"/>
      <c r="H217" s="43"/>
      <c r="I217" s="43"/>
      <c r="J217" s="43"/>
      <c r="K217" s="43"/>
      <c r="L217" s="43"/>
      <c r="M217" s="43"/>
      <c r="N217" s="43"/>
      <c r="O217" s="43"/>
      <c r="P217" s="43"/>
    </row>
    <row r="218" spans="2:16" ht="12" customHeight="1" x14ac:dyDescent="0.2">
      <c r="B218" s="40" t="s">
        <v>254</v>
      </c>
      <c r="C218" s="61" t="s">
        <v>96</v>
      </c>
      <c r="E218" s="43"/>
      <c r="F218" s="43"/>
      <c r="G218" s="43"/>
      <c r="H218" s="43"/>
      <c r="I218" s="43"/>
      <c r="J218" s="43"/>
      <c r="K218" s="43"/>
      <c r="L218" s="43"/>
      <c r="M218" s="43"/>
      <c r="N218" s="43"/>
    </row>
    <row r="219" spans="2:16" ht="3" customHeight="1" x14ac:dyDescent="0.2">
      <c r="B219" s="40"/>
      <c r="C219" s="61"/>
    </row>
    <row r="220" spans="2:16" x14ac:dyDescent="0.2">
      <c r="B220" s="84" t="s">
        <v>370</v>
      </c>
      <c r="C220" s="43" t="s">
        <v>108</v>
      </c>
      <c r="D220" s="94"/>
      <c r="E220" s="94"/>
      <c r="F220" s="94"/>
      <c r="G220" s="94"/>
      <c r="H220" s="94"/>
      <c r="I220" s="94"/>
      <c r="J220" s="94"/>
      <c r="K220" s="94"/>
      <c r="L220" s="94"/>
      <c r="M220" s="94"/>
      <c r="N220" s="94"/>
      <c r="O220" s="94"/>
      <c r="P220" s="43"/>
    </row>
    <row r="221" spans="2:16" ht="30" customHeight="1" x14ac:dyDescent="0.2">
      <c r="B221" s="84"/>
      <c r="C221" s="359" t="s">
        <v>537</v>
      </c>
      <c r="D221" s="359"/>
      <c r="E221" s="227" t="s">
        <v>538</v>
      </c>
      <c r="F221" s="227"/>
      <c r="G221" s="150" t="s">
        <v>539</v>
      </c>
      <c r="H221" s="227" t="s">
        <v>540</v>
      </c>
      <c r="I221" s="227"/>
      <c r="J221" s="227" t="s">
        <v>541</v>
      </c>
      <c r="K221" s="227"/>
      <c r="L221" s="227" t="s">
        <v>542</v>
      </c>
      <c r="M221" s="227"/>
      <c r="N221" s="227" t="s">
        <v>543</v>
      </c>
      <c r="O221" s="227"/>
      <c r="P221" s="284" t="s">
        <v>544</v>
      </c>
    </row>
    <row r="222" spans="2:16" ht="12.75" x14ac:dyDescent="0.2">
      <c r="B222" s="84"/>
      <c r="C222" s="285" t="s">
        <v>545</v>
      </c>
      <c r="D222" s="285"/>
      <c r="E222" s="286">
        <v>76260956</v>
      </c>
      <c r="F222" s="286"/>
      <c r="G222" s="178" t="s">
        <v>546</v>
      </c>
      <c r="H222" s="226">
        <v>6218752</v>
      </c>
      <c r="I222" s="226"/>
      <c r="J222" s="226">
        <v>6204931</v>
      </c>
      <c r="K222" s="226"/>
      <c r="L222" s="226">
        <v>6166552</v>
      </c>
      <c r="M222" s="226"/>
      <c r="N222" s="226">
        <f>SUM(H222:M222)</f>
        <v>18590235</v>
      </c>
      <c r="O222" s="226"/>
      <c r="P222" s="284"/>
    </row>
    <row r="223" spans="2:16" ht="12.75" x14ac:dyDescent="0.2">
      <c r="B223" s="84"/>
      <c r="C223" s="285" t="s">
        <v>547</v>
      </c>
      <c r="D223" s="285"/>
      <c r="E223" s="287">
        <v>3500000</v>
      </c>
      <c r="F223" s="288"/>
      <c r="G223" s="178" t="s">
        <v>546</v>
      </c>
      <c r="H223" s="224">
        <v>0</v>
      </c>
      <c r="I223" s="225"/>
      <c r="J223" s="224">
        <v>350000</v>
      </c>
      <c r="K223" s="225"/>
      <c r="L223" s="224">
        <v>0</v>
      </c>
      <c r="M223" s="225"/>
      <c r="N223" s="226">
        <f>SUM(H223:M223)</f>
        <v>350000</v>
      </c>
      <c r="O223" s="226"/>
      <c r="P223" s="284"/>
    </row>
    <row r="224" spans="2:16" ht="12.75" x14ac:dyDescent="0.2">
      <c r="B224" s="84"/>
      <c r="C224" s="285" t="s">
        <v>548</v>
      </c>
      <c r="D224" s="285"/>
      <c r="E224" s="287">
        <v>10544189</v>
      </c>
      <c r="F224" s="288"/>
      <c r="G224" s="178" t="s">
        <v>546</v>
      </c>
      <c r="H224" s="224">
        <v>0</v>
      </c>
      <c r="I224" s="225"/>
      <c r="J224" s="224">
        <v>1054418</v>
      </c>
      <c r="K224" s="225"/>
      <c r="L224" s="224">
        <v>0</v>
      </c>
      <c r="M224" s="225"/>
      <c r="N224" s="226">
        <f>SUM(H224:M224)</f>
        <v>1054418</v>
      </c>
      <c r="O224" s="226"/>
      <c r="P224" s="284"/>
    </row>
    <row r="225" spans="2:16" ht="12.75" x14ac:dyDescent="0.2">
      <c r="B225" s="84"/>
      <c r="C225" s="285" t="s">
        <v>549</v>
      </c>
      <c r="D225" s="285"/>
      <c r="E225" s="286">
        <v>3500000</v>
      </c>
      <c r="F225" s="286"/>
      <c r="G225" s="178" t="s">
        <v>546</v>
      </c>
      <c r="H225" s="226">
        <v>0</v>
      </c>
      <c r="I225" s="226"/>
      <c r="J225" s="226">
        <v>350000</v>
      </c>
      <c r="K225" s="226"/>
      <c r="L225" s="226">
        <v>0</v>
      </c>
      <c r="M225" s="226"/>
      <c r="N225" s="226">
        <f>SUM(H225:M225)</f>
        <v>350000</v>
      </c>
      <c r="O225" s="226"/>
      <c r="P225" s="284"/>
    </row>
    <row r="226" spans="2:16" ht="12.75" x14ac:dyDescent="0.2">
      <c r="B226" s="84"/>
      <c r="C226" s="285" t="s">
        <v>550</v>
      </c>
      <c r="D226" s="285"/>
      <c r="E226" s="287">
        <v>15000000</v>
      </c>
      <c r="F226" s="288"/>
      <c r="G226" s="178" t="s">
        <v>546</v>
      </c>
      <c r="H226" s="224">
        <v>0</v>
      </c>
      <c r="I226" s="225"/>
      <c r="J226" s="224">
        <v>2000000</v>
      </c>
      <c r="K226" s="225"/>
      <c r="L226" s="224">
        <v>2000000</v>
      </c>
      <c r="M226" s="225"/>
      <c r="N226" s="226">
        <f>SUM(H226:M226)</f>
        <v>4000000</v>
      </c>
      <c r="O226" s="226"/>
      <c r="P226" s="284"/>
    </row>
    <row r="227" spans="2:16" ht="12.75" x14ac:dyDescent="0.2">
      <c r="B227" s="84"/>
      <c r="C227" s="227" t="s">
        <v>551</v>
      </c>
      <c r="D227" s="227"/>
      <c r="E227" s="228">
        <f>SUM(E222:F226)</f>
        <v>108805145</v>
      </c>
      <c r="F227" s="228"/>
      <c r="G227" s="178" t="s">
        <v>546</v>
      </c>
      <c r="H227" s="229">
        <f>SUM(H222:I222)</f>
        <v>6218752</v>
      </c>
      <c r="I227" s="229"/>
      <c r="J227" s="229">
        <f>SUM(J222:K226)</f>
        <v>9959349</v>
      </c>
      <c r="K227" s="229"/>
      <c r="L227" s="229">
        <f>SUM(L222:M226)</f>
        <v>8166552</v>
      </c>
      <c r="M227" s="229"/>
      <c r="N227" s="229">
        <f>N222+N223+N224+N225+N226</f>
        <v>24344653</v>
      </c>
      <c r="O227" s="229"/>
      <c r="P227" s="284"/>
    </row>
    <row r="228" spans="2:16" x14ac:dyDescent="0.2">
      <c r="B228" s="84"/>
      <c r="C228" s="86"/>
      <c r="D228" s="95"/>
      <c r="E228" s="95"/>
      <c r="F228" s="95"/>
      <c r="G228" s="95"/>
      <c r="H228" s="95"/>
      <c r="I228" s="95"/>
      <c r="J228" s="95"/>
      <c r="K228" s="95"/>
      <c r="L228" s="95"/>
      <c r="M228" s="95"/>
      <c r="N228" s="95"/>
      <c r="O228" s="95"/>
      <c r="P228" s="86"/>
    </row>
    <row r="229" spans="2:16" ht="30" customHeight="1" x14ac:dyDescent="0.2">
      <c r="B229" s="84"/>
      <c r="C229" s="359" t="s">
        <v>537</v>
      </c>
      <c r="D229" s="359"/>
      <c r="E229" s="227" t="s">
        <v>538</v>
      </c>
      <c r="F229" s="227"/>
      <c r="G229" s="150" t="s">
        <v>539</v>
      </c>
      <c r="H229" s="227" t="s">
        <v>552</v>
      </c>
      <c r="I229" s="227"/>
      <c r="J229" s="227" t="s">
        <v>553</v>
      </c>
      <c r="K229" s="227"/>
      <c r="L229" s="227" t="s">
        <v>554</v>
      </c>
      <c r="M229" s="227"/>
      <c r="N229" s="227" t="s">
        <v>543</v>
      </c>
      <c r="O229" s="227"/>
      <c r="P229" s="284" t="s">
        <v>544</v>
      </c>
    </row>
    <row r="230" spans="2:16" ht="12.75" x14ac:dyDescent="0.2">
      <c r="B230" s="84"/>
      <c r="C230" s="285" t="s">
        <v>545</v>
      </c>
      <c r="D230" s="285"/>
      <c r="E230" s="286">
        <v>76260956</v>
      </c>
      <c r="F230" s="286"/>
      <c r="G230" s="178" t="s">
        <v>546</v>
      </c>
      <c r="H230" s="226">
        <v>6204931</v>
      </c>
      <c r="I230" s="226"/>
      <c r="J230" s="226">
        <v>6166552</v>
      </c>
      <c r="K230" s="226"/>
      <c r="L230" s="226">
        <v>6204931</v>
      </c>
      <c r="M230" s="226"/>
      <c r="N230" s="226">
        <f>N222+H230+J230+L230</f>
        <v>37166649</v>
      </c>
      <c r="O230" s="226"/>
      <c r="P230" s="284"/>
    </row>
    <row r="231" spans="2:16" ht="12.75" x14ac:dyDescent="0.2">
      <c r="B231" s="84"/>
      <c r="C231" s="285" t="s">
        <v>547</v>
      </c>
      <c r="D231" s="285"/>
      <c r="E231" s="287">
        <v>3500000</v>
      </c>
      <c r="F231" s="288"/>
      <c r="G231" s="178" t="s">
        <v>546</v>
      </c>
      <c r="H231" s="224">
        <v>350000</v>
      </c>
      <c r="I231" s="225"/>
      <c r="J231" s="224">
        <v>700000</v>
      </c>
      <c r="K231" s="225"/>
      <c r="L231" s="224">
        <v>0</v>
      </c>
      <c r="M231" s="225"/>
      <c r="N231" s="226">
        <f>N223+H231+J231+L231</f>
        <v>1400000</v>
      </c>
      <c r="O231" s="226"/>
      <c r="P231" s="284"/>
    </row>
    <row r="232" spans="2:16" ht="12.75" x14ac:dyDescent="0.2">
      <c r="B232" s="84"/>
      <c r="C232" s="285" t="s">
        <v>548</v>
      </c>
      <c r="D232" s="285"/>
      <c r="E232" s="287">
        <v>10544189</v>
      </c>
      <c r="F232" s="288"/>
      <c r="G232" s="178" t="s">
        <v>546</v>
      </c>
      <c r="H232" s="224">
        <v>1054418</v>
      </c>
      <c r="I232" s="225"/>
      <c r="J232" s="224">
        <v>2108836</v>
      </c>
      <c r="K232" s="225"/>
      <c r="L232" s="224">
        <v>0</v>
      </c>
      <c r="M232" s="225"/>
      <c r="N232" s="226">
        <f>N224+H232+J232+L232</f>
        <v>4217672</v>
      </c>
      <c r="O232" s="226"/>
      <c r="P232" s="284"/>
    </row>
    <row r="233" spans="2:16" ht="12.75" x14ac:dyDescent="0.2">
      <c r="B233" s="84"/>
      <c r="C233" s="285" t="s">
        <v>549</v>
      </c>
      <c r="D233" s="285"/>
      <c r="E233" s="286">
        <v>3500000</v>
      </c>
      <c r="F233" s="286"/>
      <c r="G233" s="178" t="s">
        <v>546</v>
      </c>
      <c r="H233" s="226">
        <v>350000</v>
      </c>
      <c r="I233" s="226"/>
      <c r="J233" s="226">
        <v>700000</v>
      </c>
      <c r="K233" s="226"/>
      <c r="L233" s="226">
        <v>0</v>
      </c>
      <c r="M233" s="226"/>
      <c r="N233" s="226">
        <f>N225+H233+J233+L233</f>
        <v>1400000</v>
      </c>
      <c r="O233" s="226"/>
      <c r="P233" s="284"/>
    </row>
    <row r="234" spans="2:16" ht="12.75" x14ac:dyDescent="0.2">
      <c r="B234" s="84"/>
      <c r="C234" s="285" t="s">
        <v>550</v>
      </c>
      <c r="D234" s="285"/>
      <c r="E234" s="287">
        <v>15000000</v>
      </c>
      <c r="F234" s="288"/>
      <c r="G234" s="178" t="s">
        <v>546</v>
      </c>
      <c r="H234" s="224">
        <v>0</v>
      </c>
      <c r="I234" s="225"/>
      <c r="J234" s="224">
        <v>3500000</v>
      </c>
      <c r="K234" s="225"/>
      <c r="L234" s="224">
        <v>0</v>
      </c>
      <c r="M234" s="225"/>
      <c r="N234" s="226">
        <f>N226+H234+J234+L234</f>
        <v>7500000</v>
      </c>
      <c r="O234" s="226"/>
      <c r="P234" s="284"/>
    </row>
    <row r="235" spans="2:16" ht="12.75" x14ac:dyDescent="0.2">
      <c r="B235" s="84"/>
      <c r="C235" s="227" t="s">
        <v>551</v>
      </c>
      <c r="D235" s="227"/>
      <c r="E235" s="228">
        <f>SUM(E230:F234)</f>
        <v>108805145</v>
      </c>
      <c r="F235" s="228"/>
      <c r="G235" s="178" t="s">
        <v>546</v>
      </c>
      <c r="H235" s="229">
        <f>H230+H231+H232+H233+H234</f>
        <v>7959349</v>
      </c>
      <c r="I235" s="229"/>
      <c r="J235" s="229">
        <f>SUM(J230:K234)</f>
        <v>13175388</v>
      </c>
      <c r="K235" s="229"/>
      <c r="L235" s="229">
        <f>SUM(L230:M234)</f>
        <v>6204931</v>
      </c>
      <c r="M235" s="229"/>
      <c r="N235" s="229">
        <f>N230+N231+N232+N233+N234</f>
        <v>51684321</v>
      </c>
      <c r="O235" s="229"/>
      <c r="P235" s="284"/>
    </row>
    <row r="236" spans="2:16" ht="12.75" x14ac:dyDescent="0.2">
      <c r="B236" s="84"/>
      <c r="C236" s="96"/>
      <c r="D236" s="96"/>
      <c r="E236" s="97"/>
      <c r="F236" s="97"/>
      <c r="G236" s="98"/>
      <c r="H236" s="99"/>
      <c r="I236" s="99"/>
      <c r="J236" s="99"/>
      <c r="K236" s="99"/>
      <c r="L236" s="99"/>
      <c r="M236" s="99"/>
      <c r="N236" s="99"/>
      <c r="O236" s="99"/>
      <c r="P236" s="100"/>
    </row>
    <row r="237" spans="2:16" ht="30" customHeight="1" x14ac:dyDescent="0.2">
      <c r="B237" s="84"/>
      <c r="C237" s="359" t="s">
        <v>537</v>
      </c>
      <c r="D237" s="359"/>
      <c r="E237" s="227" t="s">
        <v>538</v>
      </c>
      <c r="F237" s="227"/>
      <c r="G237" s="150" t="s">
        <v>539</v>
      </c>
      <c r="H237" s="227" t="s">
        <v>555</v>
      </c>
      <c r="I237" s="227"/>
      <c r="J237" s="227" t="s">
        <v>556</v>
      </c>
      <c r="K237" s="227"/>
      <c r="L237" s="227" t="s">
        <v>557</v>
      </c>
      <c r="M237" s="227"/>
      <c r="N237" s="227" t="s">
        <v>543</v>
      </c>
      <c r="O237" s="227"/>
      <c r="P237" s="284" t="s">
        <v>544</v>
      </c>
    </row>
    <row r="238" spans="2:16" ht="12.75" x14ac:dyDescent="0.2">
      <c r="B238" s="84"/>
      <c r="C238" s="285" t="s">
        <v>545</v>
      </c>
      <c r="D238" s="285"/>
      <c r="E238" s="286">
        <v>76260956</v>
      </c>
      <c r="F238" s="286"/>
      <c r="G238" s="178" t="s">
        <v>546</v>
      </c>
      <c r="H238" s="226">
        <v>6585860</v>
      </c>
      <c r="I238" s="226"/>
      <c r="J238" s="226">
        <v>6204931</v>
      </c>
      <c r="K238" s="226"/>
      <c r="L238" s="226">
        <v>6166552</v>
      </c>
      <c r="M238" s="226"/>
      <c r="N238" s="226">
        <f>N230+H238+J238+L238</f>
        <v>56123992</v>
      </c>
      <c r="O238" s="226"/>
      <c r="P238" s="284"/>
    </row>
    <row r="239" spans="2:16" ht="12.75" x14ac:dyDescent="0.2">
      <c r="B239" s="84"/>
      <c r="C239" s="285" t="s">
        <v>547</v>
      </c>
      <c r="D239" s="285"/>
      <c r="E239" s="287">
        <v>3500000</v>
      </c>
      <c r="F239" s="288"/>
      <c r="G239" s="178" t="s">
        <v>546</v>
      </c>
      <c r="H239" s="224">
        <v>700000</v>
      </c>
      <c r="I239" s="225"/>
      <c r="J239" s="224">
        <v>350000</v>
      </c>
      <c r="K239" s="225"/>
      <c r="L239" s="224">
        <v>350000</v>
      </c>
      <c r="M239" s="225"/>
      <c r="N239" s="226">
        <f>N231+H239+J239+L239</f>
        <v>2800000</v>
      </c>
      <c r="O239" s="226"/>
      <c r="P239" s="284"/>
    </row>
    <row r="240" spans="2:16" ht="12.75" x14ac:dyDescent="0.2">
      <c r="B240" s="84"/>
      <c r="C240" s="285" t="s">
        <v>548</v>
      </c>
      <c r="D240" s="285"/>
      <c r="E240" s="287">
        <v>10544189</v>
      </c>
      <c r="F240" s="288"/>
      <c r="G240" s="178" t="s">
        <v>546</v>
      </c>
      <c r="H240" s="224">
        <v>2108836</v>
      </c>
      <c r="I240" s="225"/>
      <c r="J240" s="224">
        <v>1054418</v>
      </c>
      <c r="K240" s="225"/>
      <c r="L240" s="224">
        <v>0</v>
      </c>
      <c r="M240" s="225"/>
      <c r="N240" s="226">
        <f>N232+H240+J240+L240</f>
        <v>7380926</v>
      </c>
      <c r="O240" s="226"/>
      <c r="P240" s="284"/>
    </row>
    <row r="241" spans="2:16" ht="12.75" x14ac:dyDescent="0.2">
      <c r="B241" s="84"/>
      <c r="C241" s="285" t="s">
        <v>549</v>
      </c>
      <c r="D241" s="285"/>
      <c r="E241" s="286">
        <v>3500000</v>
      </c>
      <c r="F241" s="286"/>
      <c r="G241" s="178" t="s">
        <v>546</v>
      </c>
      <c r="H241" s="226">
        <v>700000</v>
      </c>
      <c r="I241" s="226"/>
      <c r="J241" s="226">
        <v>350000</v>
      </c>
      <c r="K241" s="226"/>
      <c r="L241" s="226">
        <v>0</v>
      </c>
      <c r="M241" s="226"/>
      <c r="N241" s="226">
        <f>N233+H241+J241+L241</f>
        <v>2450000</v>
      </c>
      <c r="O241" s="226"/>
      <c r="P241" s="284"/>
    </row>
    <row r="242" spans="2:16" ht="12.75" x14ac:dyDescent="0.2">
      <c r="B242" s="84"/>
      <c r="C242" s="285" t="s">
        <v>550</v>
      </c>
      <c r="D242" s="285"/>
      <c r="E242" s="287">
        <v>15000000</v>
      </c>
      <c r="F242" s="288"/>
      <c r="G242" s="178" t="s">
        <v>546</v>
      </c>
      <c r="H242" s="224">
        <v>3000000</v>
      </c>
      <c r="I242" s="225"/>
      <c r="J242" s="224">
        <v>1500000</v>
      </c>
      <c r="K242" s="225"/>
      <c r="L242" s="224">
        <v>1500000</v>
      </c>
      <c r="M242" s="225"/>
      <c r="N242" s="226">
        <f>N234+H242+J242+L242</f>
        <v>13500000</v>
      </c>
      <c r="O242" s="226"/>
      <c r="P242" s="284"/>
    </row>
    <row r="243" spans="2:16" ht="12.75" x14ac:dyDescent="0.2">
      <c r="B243" s="84"/>
      <c r="C243" s="227" t="s">
        <v>551</v>
      </c>
      <c r="D243" s="227"/>
      <c r="E243" s="228">
        <f>SUM(E238:F242)</f>
        <v>108805145</v>
      </c>
      <c r="F243" s="228"/>
      <c r="G243" s="178" t="s">
        <v>546</v>
      </c>
      <c r="H243" s="229">
        <f>H238+H239+H240+H241+H242</f>
        <v>13094696</v>
      </c>
      <c r="I243" s="229"/>
      <c r="J243" s="229">
        <f>SUM(J238:K242)</f>
        <v>9459349</v>
      </c>
      <c r="K243" s="229"/>
      <c r="L243" s="229">
        <f>SUM(L238:M242)</f>
        <v>8016552</v>
      </c>
      <c r="M243" s="229"/>
      <c r="N243" s="229">
        <f>N238+N239+N240+N241+N242</f>
        <v>82254918</v>
      </c>
      <c r="O243" s="229"/>
      <c r="P243" s="284"/>
    </row>
    <row r="244" spans="2:16" ht="12.75" x14ac:dyDescent="0.2">
      <c r="B244" s="84"/>
      <c r="C244" s="140"/>
      <c r="D244" s="140"/>
      <c r="E244" s="141"/>
      <c r="F244" s="141"/>
      <c r="G244" s="142"/>
      <c r="H244" s="143"/>
      <c r="I244" s="143"/>
      <c r="J244" s="143"/>
      <c r="K244" s="143"/>
      <c r="L244" s="143"/>
      <c r="M244" s="143"/>
      <c r="N244" s="143"/>
      <c r="O244" s="143"/>
      <c r="P244" s="144"/>
    </row>
    <row r="245" spans="2:16" ht="22.5" x14ac:dyDescent="0.2">
      <c r="B245" s="84"/>
      <c r="C245" s="359" t="s">
        <v>537</v>
      </c>
      <c r="D245" s="359"/>
      <c r="E245" s="227" t="s">
        <v>538</v>
      </c>
      <c r="F245" s="227"/>
      <c r="G245" s="150" t="s">
        <v>539</v>
      </c>
      <c r="H245" s="227" t="s">
        <v>722</v>
      </c>
      <c r="I245" s="227"/>
      <c r="J245" s="227" t="s">
        <v>723</v>
      </c>
      <c r="K245" s="227"/>
      <c r="L245" s="227" t="s">
        <v>724</v>
      </c>
      <c r="M245" s="227"/>
      <c r="N245" s="227" t="s">
        <v>543</v>
      </c>
      <c r="O245" s="227"/>
      <c r="P245" s="284" t="s">
        <v>544</v>
      </c>
    </row>
    <row r="246" spans="2:16" ht="12.75" x14ac:dyDescent="0.2">
      <c r="B246" s="84"/>
      <c r="C246" s="285" t="s">
        <v>545</v>
      </c>
      <c r="D246" s="285"/>
      <c r="E246" s="286">
        <v>76260956</v>
      </c>
      <c r="F246" s="286"/>
      <c r="G246" s="178" t="s">
        <v>546</v>
      </c>
      <c r="H246" s="226">
        <v>6204931</v>
      </c>
      <c r="I246" s="226"/>
      <c r="J246" s="226">
        <v>6166552</v>
      </c>
      <c r="K246" s="226"/>
      <c r="L246" s="226">
        <v>7765481</v>
      </c>
      <c r="M246" s="226"/>
      <c r="N246" s="226">
        <f>N238+H246+J246+L246</f>
        <v>76260956</v>
      </c>
      <c r="O246" s="226"/>
      <c r="P246" s="284"/>
    </row>
    <row r="247" spans="2:16" ht="12.75" x14ac:dyDescent="0.2">
      <c r="B247" s="84"/>
      <c r="C247" s="285" t="s">
        <v>547</v>
      </c>
      <c r="D247" s="285"/>
      <c r="E247" s="287">
        <v>3500000</v>
      </c>
      <c r="F247" s="288"/>
      <c r="G247" s="178" t="s">
        <v>546</v>
      </c>
      <c r="H247" s="224">
        <v>350000</v>
      </c>
      <c r="I247" s="225"/>
      <c r="J247" s="224">
        <v>350000</v>
      </c>
      <c r="K247" s="225"/>
      <c r="L247" s="224">
        <v>0</v>
      </c>
      <c r="M247" s="225"/>
      <c r="N247" s="226">
        <f>N239+H247+J247+L247</f>
        <v>3500000</v>
      </c>
      <c r="O247" s="226"/>
      <c r="P247" s="284"/>
    </row>
    <row r="248" spans="2:16" ht="12.75" x14ac:dyDescent="0.2">
      <c r="B248" s="84"/>
      <c r="C248" s="285" t="s">
        <v>548</v>
      </c>
      <c r="D248" s="285"/>
      <c r="E248" s="287">
        <v>10544189</v>
      </c>
      <c r="F248" s="288"/>
      <c r="G248" s="178" t="s">
        <v>546</v>
      </c>
      <c r="H248" s="224">
        <v>2108836</v>
      </c>
      <c r="I248" s="225"/>
      <c r="J248" s="224">
        <v>1054427</v>
      </c>
      <c r="K248" s="225"/>
      <c r="L248" s="224">
        <v>0</v>
      </c>
      <c r="M248" s="225"/>
      <c r="N248" s="226">
        <f>N240+H248+J248+L248</f>
        <v>10544189</v>
      </c>
      <c r="O248" s="226"/>
      <c r="P248" s="284"/>
    </row>
    <row r="249" spans="2:16" ht="12.75" x14ac:dyDescent="0.2">
      <c r="B249" s="84"/>
      <c r="C249" s="285" t="s">
        <v>549</v>
      </c>
      <c r="D249" s="285"/>
      <c r="E249" s="286">
        <v>3500000</v>
      </c>
      <c r="F249" s="286"/>
      <c r="G249" s="178" t="s">
        <v>546</v>
      </c>
      <c r="H249" s="226">
        <v>700000</v>
      </c>
      <c r="I249" s="226"/>
      <c r="J249" s="226">
        <v>350000</v>
      </c>
      <c r="K249" s="226"/>
      <c r="L249" s="226">
        <v>0</v>
      </c>
      <c r="M249" s="226"/>
      <c r="N249" s="226">
        <f>N241+H249+J249+L249</f>
        <v>3500000</v>
      </c>
      <c r="O249" s="226"/>
      <c r="P249" s="284"/>
    </row>
    <row r="250" spans="2:16" ht="12.75" x14ac:dyDescent="0.2">
      <c r="B250" s="84"/>
      <c r="C250" s="285" t="s">
        <v>550</v>
      </c>
      <c r="D250" s="285"/>
      <c r="E250" s="287">
        <v>15000000</v>
      </c>
      <c r="F250" s="288"/>
      <c r="G250" s="178" t="s">
        <v>546</v>
      </c>
      <c r="H250" s="224">
        <v>1500000</v>
      </c>
      <c r="I250" s="225"/>
      <c r="J250" s="224">
        <v>0</v>
      </c>
      <c r="K250" s="225"/>
      <c r="L250" s="224">
        <v>0</v>
      </c>
      <c r="M250" s="225"/>
      <c r="N250" s="226">
        <f>N242+H250+J250+L250</f>
        <v>15000000</v>
      </c>
      <c r="O250" s="226"/>
      <c r="P250" s="284"/>
    </row>
    <row r="251" spans="2:16" ht="12.75" x14ac:dyDescent="0.2">
      <c r="B251" s="84"/>
      <c r="C251" s="227" t="s">
        <v>551</v>
      </c>
      <c r="D251" s="227"/>
      <c r="E251" s="228">
        <f>SUM(E246:F250)</f>
        <v>108805145</v>
      </c>
      <c r="F251" s="228"/>
      <c r="G251" s="178" t="s">
        <v>546</v>
      </c>
      <c r="H251" s="229">
        <f>H246+H247+H248+H249+H250</f>
        <v>10863767</v>
      </c>
      <c r="I251" s="229"/>
      <c r="J251" s="229">
        <f>SUM(J246:K250)</f>
        <v>7920979</v>
      </c>
      <c r="K251" s="229"/>
      <c r="L251" s="229">
        <f>SUM(L246:M250)</f>
        <v>7765481</v>
      </c>
      <c r="M251" s="229"/>
      <c r="N251" s="229">
        <f>N246+N247+N248+N249+N250</f>
        <v>108805145</v>
      </c>
      <c r="O251" s="229"/>
      <c r="P251" s="284"/>
    </row>
    <row r="252" spans="2:16" ht="6.75" customHeight="1" x14ac:dyDescent="0.2">
      <c r="B252" s="84"/>
      <c r="C252" s="140"/>
      <c r="D252" s="140"/>
      <c r="E252" s="141"/>
      <c r="F252" s="141"/>
      <c r="G252" s="142"/>
      <c r="H252" s="143"/>
      <c r="I252" s="143"/>
      <c r="J252" s="143"/>
      <c r="K252" s="143"/>
      <c r="L252" s="143"/>
      <c r="M252" s="143"/>
      <c r="N252" s="143"/>
      <c r="O252" s="143"/>
      <c r="P252" s="144"/>
    </row>
    <row r="253" spans="2:16" ht="12" customHeight="1" x14ac:dyDescent="0.2">
      <c r="B253" s="84" t="s">
        <v>371</v>
      </c>
      <c r="C253" s="43" t="s">
        <v>109</v>
      </c>
      <c r="D253" s="162"/>
      <c r="E253" s="162"/>
      <c r="F253" s="162"/>
      <c r="G253" s="162"/>
      <c r="H253" s="162"/>
      <c r="I253" s="162"/>
      <c r="J253" s="162"/>
      <c r="K253" s="162"/>
      <c r="L253" s="162"/>
      <c r="M253" s="162"/>
      <c r="N253" s="43"/>
      <c r="O253" s="43"/>
      <c r="P253" s="43"/>
    </row>
    <row r="254" spans="2:16" ht="4.5" customHeight="1" x14ac:dyDescent="0.2">
      <c r="E254" s="43"/>
      <c r="F254" s="43"/>
      <c r="G254" s="43"/>
      <c r="H254" s="43"/>
      <c r="I254" s="43"/>
      <c r="J254" s="43"/>
      <c r="K254" s="43"/>
      <c r="L254" s="43"/>
      <c r="M254" s="43"/>
      <c r="N254" s="43"/>
    </row>
    <row r="255" spans="2:16" ht="12" customHeight="1" x14ac:dyDescent="0.2">
      <c r="B255" s="40" t="s">
        <v>49</v>
      </c>
      <c r="C255" s="61" t="s">
        <v>97</v>
      </c>
    </row>
    <row r="256" spans="2:16" ht="7.5" customHeight="1" x14ac:dyDescent="0.2">
      <c r="B256" s="40"/>
      <c r="C256" s="61"/>
    </row>
    <row r="257" spans="2:16" x14ac:dyDescent="0.2">
      <c r="B257" s="84" t="s">
        <v>370</v>
      </c>
      <c r="C257" s="43" t="s">
        <v>110</v>
      </c>
      <c r="D257" s="164"/>
      <c r="E257" s="164"/>
      <c r="F257" s="164"/>
      <c r="G257" s="164"/>
      <c r="H257" s="164"/>
      <c r="I257" s="164"/>
      <c r="J257" s="164"/>
      <c r="K257" s="164"/>
      <c r="L257" s="164"/>
      <c r="M257" s="164"/>
      <c r="N257" s="164"/>
      <c r="O257" s="164"/>
      <c r="P257" s="43"/>
    </row>
    <row r="258" spans="2:16" ht="12" customHeight="1" x14ac:dyDescent="0.2">
      <c r="B258" s="84" t="s">
        <v>371</v>
      </c>
      <c r="C258" s="254" t="s">
        <v>111</v>
      </c>
      <c r="D258" s="254"/>
      <c r="E258" s="254"/>
      <c r="F258" s="254"/>
      <c r="G258" s="254"/>
      <c r="H258" s="254"/>
      <c r="I258" s="254"/>
      <c r="J258" s="254"/>
      <c r="K258" s="254"/>
      <c r="L258" s="254"/>
      <c r="M258" s="254"/>
      <c r="N258" s="254"/>
      <c r="O258" s="254"/>
      <c r="P258" s="254"/>
    </row>
    <row r="259" spans="2:16" ht="12" customHeight="1" x14ac:dyDescent="0.2">
      <c r="B259" s="164"/>
      <c r="C259" s="254"/>
      <c r="D259" s="254"/>
      <c r="E259" s="254"/>
      <c r="F259" s="254"/>
      <c r="G259" s="254"/>
      <c r="H259" s="254"/>
      <c r="I259" s="254"/>
      <c r="J259" s="254"/>
      <c r="K259" s="254"/>
      <c r="L259" s="254"/>
      <c r="M259" s="254"/>
      <c r="N259" s="254"/>
      <c r="O259" s="254"/>
      <c r="P259" s="254"/>
    </row>
    <row r="260" spans="2:16" ht="5.25" customHeight="1" x14ac:dyDescent="0.2">
      <c r="C260" s="41"/>
      <c r="D260" s="41"/>
      <c r="E260" s="41"/>
      <c r="F260" s="63"/>
      <c r="G260" s="63"/>
      <c r="H260" s="63"/>
      <c r="I260" s="63"/>
      <c r="J260" s="63"/>
      <c r="K260" s="70"/>
      <c r="L260" s="70"/>
      <c r="M260" s="70"/>
      <c r="N260" s="41"/>
      <c r="O260" s="41"/>
      <c r="P260" s="41"/>
    </row>
    <row r="261" spans="2:16" ht="12" customHeight="1" x14ac:dyDescent="0.2">
      <c r="B261" s="40" t="s">
        <v>255</v>
      </c>
      <c r="C261" s="61" t="s">
        <v>99</v>
      </c>
    </row>
    <row r="262" spans="2:16" ht="7.5" customHeight="1" x14ac:dyDescent="0.2">
      <c r="B262" s="40"/>
      <c r="C262" s="61"/>
    </row>
    <row r="263" spans="2:16" ht="12" customHeight="1" x14ac:dyDescent="0.2">
      <c r="B263" s="377" t="s">
        <v>131</v>
      </c>
      <c r="C263" s="377"/>
      <c r="D263" s="377"/>
      <c r="E263" s="377"/>
      <c r="F263" s="377"/>
      <c r="G263" s="377"/>
      <c r="H263" s="377"/>
      <c r="I263" s="377"/>
      <c r="J263" s="377"/>
      <c r="K263" s="377"/>
      <c r="L263" s="377"/>
      <c r="M263" s="377"/>
      <c r="N263" s="377"/>
      <c r="O263" s="377"/>
      <c r="P263" s="377"/>
    </row>
    <row r="264" spans="2:16" ht="6" customHeight="1" x14ac:dyDescent="0.2">
      <c r="E264" s="164"/>
      <c r="F264" s="164"/>
      <c r="G264" s="164"/>
      <c r="H264" s="164"/>
      <c r="I264" s="164"/>
      <c r="J264" s="164"/>
      <c r="K264" s="164"/>
      <c r="L264" s="164"/>
      <c r="M264" s="164"/>
      <c r="N264" s="164"/>
    </row>
    <row r="265" spans="2:16" ht="12" customHeight="1" x14ac:dyDescent="0.2">
      <c r="B265" s="40" t="s">
        <v>98</v>
      </c>
      <c r="C265" s="61" t="s">
        <v>100</v>
      </c>
    </row>
    <row r="266" spans="2:16" ht="7.5" customHeight="1" x14ac:dyDescent="0.2">
      <c r="B266" s="40"/>
      <c r="C266" s="61"/>
    </row>
    <row r="267" spans="2:16" ht="12" customHeight="1" x14ac:dyDescent="0.2">
      <c r="B267" s="47" t="s">
        <v>29</v>
      </c>
      <c r="C267" s="43"/>
      <c r="D267" s="43"/>
      <c r="O267" s="43"/>
      <c r="P267" s="43"/>
    </row>
    <row r="268" spans="2:16" ht="4.5" customHeight="1" x14ac:dyDescent="0.2">
      <c r="B268" s="47"/>
      <c r="C268" s="43"/>
      <c r="D268" s="43"/>
      <c r="O268" s="43"/>
      <c r="P268" s="43"/>
    </row>
    <row r="269" spans="2:16" ht="12" customHeight="1" x14ac:dyDescent="0.2">
      <c r="B269" s="84" t="s">
        <v>370</v>
      </c>
      <c r="C269" s="43" t="s">
        <v>112</v>
      </c>
      <c r="D269" s="43"/>
      <c r="E269" s="43"/>
      <c r="F269" s="43"/>
      <c r="G269" s="43"/>
      <c r="H269" s="43"/>
      <c r="I269" s="43"/>
      <c r="J269" s="43"/>
      <c r="K269" s="43"/>
      <c r="L269" s="43"/>
      <c r="M269" s="43"/>
      <c r="N269" s="43"/>
      <c r="O269" s="43"/>
      <c r="P269" s="43"/>
    </row>
    <row r="270" spans="2:16" ht="12" customHeight="1" x14ac:dyDescent="0.2">
      <c r="B270" s="84" t="s">
        <v>371</v>
      </c>
      <c r="C270" s="43" t="s">
        <v>113</v>
      </c>
      <c r="D270" s="43"/>
      <c r="E270" s="43"/>
      <c r="F270" s="43"/>
      <c r="G270" s="43"/>
      <c r="H270" s="43"/>
      <c r="I270" s="43"/>
      <c r="J270" s="43"/>
      <c r="K270" s="43"/>
      <c r="L270" s="43"/>
      <c r="M270" s="43"/>
      <c r="N270" s="43"/>
      <c r="O270" s="43"/>
      <c r="P270" s="43"/>
    </row>
    <row r="271" spans="2:16" ht="4.5" customHeight="1" x14ac:dyDescent="0.2">
      <c r="E271" s="43"/>
      <c r="F271" s="43"/>
      <c r="G271" s="43"/>
      <c r="H271" s="43"/>
      <c r="I271" s="43"/>
      <c r="J271" s="43"/>
      <c r="K271" s="43"/>
      <c r="L271" s="43"/>
      <c r="M271" s="43"/>
      <c r="N271" s="43"/>
    </row>
    <row r="272" spans="2:16" ht="12" customHeight="1" x14ac:dyDescent="0.2">
      <c r="B272" s="40" t="s">
        <v>256</v>
      </c>
      <c r="C272" s="61" t="s">
        <v>101</v>
      </c>
    </row>
    <row r="273" spans="1:16" ht="7.5" customHeight="1" x14ac:dyDescent="0.2">
      <c r="B273" s="40"/>
      <c r="C273" s="61"/>
    </row>
    <row r="274" spans="1:16" ht="49.5" customHeight="1" x14ac:dyDescent="0.2">
      <c r="B274" s="458" t="s">
        <v>258</v>
      </c>
      <c r="C274" s="458"/>
      <c r="D274" s="458"/>
      <c r="E274" s="458"/>
      <c r="F274" s="458"/>
      <c r="G274" s="458"/>
      <c r="H274" s="458"/>
      <c r="I274" s="458"/>
      <c r="J274" s="458"/>
      <c r="K274" s="458"/>
      <c r="L274" s="458"/>
      <c r="M274" s="458"/>
      <c r="N274" s="458"/>
      <c r="O274" s="458"/>
      <c r="P274" s="458"/>
    </row>
    <row r="275" spans="1:16" ht="12" customHeight="1" x14ac:dyDescent="0.2">
      <c r="B275" s="458" t="s">
        <v>257</v>
      </c>
      <c r="C275" s="458"/>
      <c r="D275" s="458"/>
      <c r="E275" s="458"/>
      <c r="F275" s="458"/>
      <c r="G275" s="458"/>
      <c r="H275" s="458"/>
      <c r="I275" s="458"/>
      <c r="J275" s="458"/>
      <c r="K275" s="458"/>
      <c r="L275" s="458"/>
      <c r="M275" s="458"/>
      <c r="N275" s="458"/>
      <c r="O275" s="458"/>
      <c r="P275" s="458"/>
    </row>
    <row r="276" spans="1:16" ht="13.5" customHeight="1" x14ac:dyDescent="0.2">
      <c r="C276" s="41"/>
      <c r="D276" s="41"/>
      <c r="E276" s="41"/>
      <c r="F276" s="63"/>
      <c r="G276" s="63"/>
      <c r="H276" s="63"/>
      <c r="I276" s="63"/>
      <c r="J276" s="63"/>
      <c r="K276" s="70"/>
      <c r="L276" s="70"/>
      <c r="M276" s="70"/>
      <c r="N276" s="41"/>
      <c r="O276" s="41"/>
      <c r="P276" s="41"/>
    </row>
    <row r="277" spans="1:16" ht="12" customHeight="1" x14ac:dyDescent="0.2">
      <c r="B277" s="40" t="s">
        <v>102</v>
      </c>
      <c r="C277" s="61" t="s">
        <v>103</v>
      </c>
    </row>
    <row r="278" spans="1:16" ht="7.5" customHeight="1" x14ac:dyDescent="0.2">
      <c r="B278" s="40"/>
      <c r="C278" s="61"/>
    </row>
    <row r="279" spans="1:16" ht="24.75" customHeight="1" x14ac:dyDescent="0.2">
      <c r="B279" s="473" t="s">
        <v>188</v>
      </c>
      <c r="C279" s="473"/>
      <c r="D279" s="473"/>
      <c r="E279" s="473"/>
      <c r="F279" s="473"/>
      <c r="G279" s="473"/>
      <c r="H279" s="473"/>
      <c r="I279" s="473"/>
      <c r="J279" s="473"/>
      <c r="K279" s="473"/>
      <c r="L279" s="473"/>
      <c r="M279" s="473"/>
      <c r="N279" s="473"/>
      <c r="O279" s="473"/>
      <c r="P279" s="473"/>
    </row>
    <row r="280" spans="1:16" ht="7.5" customHeight="1" x14ac:dyDescent="0.2">
      <c r="E280" s="172"/>
      <c r="F280" s="172"/>
      <c r="G280" s="172"/>
      <c r="H280" s="172"/>
      <c r="I280" s="172"/>
      <c r="J280" s="172"/>
      <c r="K280" s="172"/>
      <c r="L280" s="172"/>
      <c r="M280" s="172"/>
      <c r="N280" s="172"/>
    </row>
    <row r="281" spans="1:16" ht="12" customHeight="1" x14ac:dyDescent="0.2">
      <c r="B281" s="40" t="s">
        <v>104</v>
      </c>
      <c r="C281" s="61" t="s">
        <v>105</v>
      </c>
    </row>
    <row r="282" spans="1:16" ht="7.5" customHeight="1" x14ac:dyDescent="0.2">
      <c r="B282" s="40"/>
      <c r="C282" s="61"/>
    </row>
    <row r="283" spans="1:16" ht="15.75" customHeight="1" x14ac:dyDescent="0.2">
      <c r="B283" s="473" t="s">
        <v>189</v>
      </c>
      <c r="C283" s="473"/>
      <c r="D283" s="473"/>
      <c r="E283" s="473"/>
      <c r="F283" s="473"/>
      <c r="G283" s="473"/>
      <c r="H283" s="473"/>
      <c r="I283" s="473"/>
      <c r="J283" s="473"/>
      <c r="K283" s="473"/>
      <c r="L283" s="473"/>
      <c r="M283" s="473"/>
      <c r="N283" s="473"/>
      <c r="O283" s="473"/>
      <c r="P283" s="473"/>
    </row>
    <row r="284" spans="1:16" ht="4.5" customHeight="1" x14ac:dyDescent="0.2">
      <c r="C284" s="41"/>
      <c r="D284" s="41"/>
      <c r="E284" s="41"/>
      <c r="F284" s="63"/>
      <c r="G284" s="63"/>
      <c r="H284" s="63"/>
      <c r="I284" s="63"/>
      <c r="J284" s="63"/>
      <c r="K284" s="70"/>
      <c r="L284" s="70"/>
      <c r="M284" s="70"/>
      <c r="N284" s="41"/>
      <c r="O284" s="41"/>
      <c r="P284" s="41"/>
    </row>
    <row r="285" spans="1:16" ht="7.5" customHeight="1" x14ac:dyDescent="0.2">
      <c r="C285" s="41"/>
      <c r="D285" s="41"/>
      <c r="E285" s="41"/>
      <c r="F285" s="63"/>
      <c r="G285" s="63"/>
      <c r="H285" s="63"/>
      <c r="I285" s="63"/>
      <c r="J285" s="63"/>
      <c r="K285" s="70"/>
      <c r="L285" s="70"/>
      <c r="M285" s="70"/>
      <c r="N285" s="41"/>
      <c r="O285" s="41"/>
      <c r="P285" s="41"/>
    </row>
    <row r="286" spans="1:16" ht="12.75" customHeight="1" x14ac:dyDescent="0.2">
      <c r="A286" s="378" t="s">
        <v>353</v>
      </c>
      <c r="B286" s="378"/>
      <c r="C286" s="378"/>
      <c r="D286" s="378"/>
      <c r="E286" s="378"/>
      <c r="F286" s="378"/>
      <c r="G286" s="378"/>
      <c r="H286" s="378"/>
      <c r="I286" s="378"/>
      <c r="J286" s="378"/>
      <c r="K286" s="378"/>
      <c r="L286" s="378"/>
      <c r="M286" s="378"/>
      <c r="N286" s="378"/>
      <c r="O286" s="378"/>
      <c r="P286" s="378"/>
    </row>
    <row r="287" spans="1:16" ht="5.25" customHeight="1" x14ac:dyDescent="0.2">
      <c r="A287" s="57"/>
      <c r="B287" s="56"/>
      <c r="C287" s="44"/>
      <c r="D287" s="44"/>
      <c r="E287" s="44"/>
      <c r="F287" s="44"/>
      <c r="G287" s="44"/>
      <c r="H287" s="44"/>
      <c r="I287" s="44"/>
      <c r="J287" s="44"/>
      <c r="K287" s="44"/>
      <c r="L287" s="44"/>
      <c r="M287" s="44"/>
      <c r="N287" s="44"/>
      <c r="O287" s="44"/>
      <c r="P287" s="44"/>
    </row>
    <row r="288" spans="1:16" ht="12" customHeight="1" x14ac:dyDescent="0.2">
      <c r="A288" s="56"/>
      <c r="B288" s="75" t="s">
        <v>264</v>
      </c>
      <c r="C288" s="151" t="s">
        <v>35</v>
      </c>
      <c r="D288" s="56"/>
      <c r="E288" s="56"/>
      <c r="F288" s="56"/>
      <c r="G288" s="56"/>
      <c r="H288" s="56"/>
      <c r="I288" s="56"/>
      <c r="J288" s="56"/>
      <c r="K288" s="56"/>
      <c r="L288" s="56"/>
      <c r="M288" s="56"/>
      <c r="N288" s="56"/>
    </row>
    <row r="289" spans="1:16" ht="5.25" customHeight="1" x14ac:dyDescent="0.2">
      <c r="A289" s="56"/>
      <c r="B289" s="40"/>
      <c r="C289" s="58"/>
      <c r="D289" s="56"/>
      <c r="E289" s="56"/>
      <c r="F289" s="56"/>
      <c r="G289" s="56"/>
      <c r="H289" s="56"/>
      <c r="I289" s="56"/>
      <c r="J289" s="56"/>
      <c r="K289" s="56"/>
      <c r="L289" s="56"/>
      <c r="M289" s="56"/>
      <c r="N289" s="56"/>
    </row>
    <row r="290" spans="1:16" ht="12" customHeight="1" x14ac:dyDescent="0.2">
      <c r="A290" s="56"/>
      <c r="B290" s="40"/>
      <c r="C290" s="40" t="s">
        <v>259</v>
      </c>
      <c r="D290" s="56"/>
      <c r="E290" s="56"/>
      <c r="F290" s="56"/>
      <c r="G290" s="56"/>
      <c r="H290" s="56"/>
      <c r="I290" s="56"/>
      <c r="J290" s="56"/>
      <c r="K290" s="56"/>
      <c r="L290" s="56"/>
      <c r="M290" s="56"/>
      <c r="N290" s="56"/>
    </row>
    <row r="291" spans="1:16" ht="12" customHeight="1" x14ac:dyDescent="0.2">
      <c r="A291" s="46"/>
      <c r="B291" s="46"/>
      <c r="C291" s="40"/>
      <c r="D291" s="46"/>
      <c r="E291" s="46"/>
      <c r="F291" s="46"/>
      <c r="G291" s="46"/>
      <c r="H291" s="46"/>
      <c r="I291" s="46"/>
      <c r="J291" s="46"/>
      <c r="K291" s="46"/>
      <c r="L291" s="46"/>
      <c r="M291" s="46"/>
      <c r="N291" s="46"/>
    </row>
    <row r="292" spans="1:16" s="43" customFormat="1" ht="11.25" customHeight="1" x14ac:dyDescent="0.2">
      <c r="A292" s="47"/>
      <c r="B292" s="59" t="s">
        <v>46</v>
      </c>
      <c r="C292" s="478" t="s">
        <v>260</v>
      </c>
      <c r="D292" s="478"/>
      <c r="E292" s="478"/>
      <c r="F292" s="478"/>
      <c r="G292" s="478"/>
      <c r="H292" s="478"/>
      <c r="I292" s="478"/>
      <c r="J292" s="478"/>
      <c r="K292" s="478"/>
      <c r="L292" s="478"/>
      <c r="M292" s="478"/>
      <c r="N292" s="478"/>
      <c r="O292" s="478"/>
      <c r="P292" s="478"/>
    </row>
    <row r="293" spans="1:16" s="43" customFormat="1" ht="11.25" x14ac:dyDescent="0.2">
      <c r="A293" s="47"/>
      <c r="C293" s="478"/>
      <c r="D293" s="478"/>
      <c r="E293" s="478"/>
      <c r="F293" s="478"/>
      <c r="G293" s="478"/>
      <c r="H293" s="478"/>
      <c r="I293" s="478"/>
      <c r="J293" s="478"/>
      <c r="K293" s="478"/>
      <c r="L293" s="478"/>
      <c r="M293" s="478"/>
      <c r="N293" s="478"/>
      <c r="O293" s="478"/>
      <c r="P293" s="478"/>
    </row>
    <row r="294" spans="1:16" s="43" customFormat="1" ht="11.25" x14ac:dyDescent="0.2">
      <c r="C294" s="478"/>
      <c r="D294" s="478"/>
      <c r="E294" s="478"/>
      <c r="F294" s="478"/>
      <c r="G294" s="478"/>
      <c r="H294" s="478"/>
      <c r="I294" s="478"/>
      <c r="J294" s="478"/>
      <c r="K294" s="478"/>
      <c r="L294" s="478"/>
      <c r="M294" s="478"/>
      <c r="N294" s="478"/>
      <c r="O294" s="478"/>
      <c r="P294" s="478"/>
    </row>
    <row r="295" spans="1:16" s="43" customFormat="1" ht="12" customHeight="1" x14ac:dyDescent="0.2">
      <c r="B295" s="59"/>
      <c r="C295" s="48"/>
      <c r="D295" s="48"/>
      <c r="E295" s="48"/>
      <c r="F295" s="48"/>
      <c r="G295" s="48"/>
      <c r="H295" s="48"/>
      <c r="I295" s="48"/>
      <c r="J295" s="48"/>
      <c r="K295" s="48"/>
      <c r="L295" s="48"/>
      <c r="M295" s="48"/>
      <c r="N295" s="48"/>
      <c r="O295" s="48"/>
      <c r="P295" s="48"/>
    </row>
    <row r="296" spans="1:16" s="43" customFormat="1" ht="12" customHeight="1" x14ac:dyDescent="0.2">
      <c r="B296" s="59"/>
      <c r="C296" s="48"/>
      <c r="D296" s="295" t="s">
        <v>116</v>
      </c>
      <c r="E296" s="296"/>
      <c r="F296" s="296"/>
      <c r="G296" s="296"/>
      <c r="H296" s="296"/>
      <c r="I296" s="296"/>
      <c r="J296" s="296"/>
      <c r="K296" s="296"/>
      <c r="L296" s="297"/>
      <c r="M296" s="295" t="s">
        <v>121</v>
      </c>
      <c r="N296" s="296"/>
      <c r="O296" s="297"/>
      <c r="P296" s="48"/>
    </row>
    <row r="297" spans="1:16" s="43" customFormat="1" ht="12" customHeight="1" x14ac:dyDescent="0.2">
      <c r="B297" s="59"/>
      <c r="C297" s="48"/>
      <c r="D297" s="344" t="s">
        <v>559</v>
      </c>
      <c r="E297" s="344"/>
      <c r="F297" s="344"/>
      <c r="G297" s="344"/>
      <c r="H297" s="344"/>
      <c r="I297" s="344"/>
      <c r="J297" s="344"/>
      <c r="K297" s="344"/>
      <c r="L297" s="344"/>
      <c r="M297" s="237">
        <v>0</v>
      </c>
      <c r="N297" s="464"/>
      <c r="O297" s="464"/>
      <c r="P297" s="48"/>
    </row>
    <row r="298" spans="1:16" s="43" customFormat="1" ht="49.5" customHeight="1" x14ac:dyDescent="0.2">
      <c r="B298" s="59"/>
      <c r="C298" s="48"/>
      <c r="D298" s="465" t="s">
        <v>558</v>
      </c>
      <c r="E298" s="465"/>
      <c r="F298" s="465"/>
      <c r="G298" s="465"/>
      <c r="H298" s="465"/>
      <c r="I298" s="465"/>
      <c r="J298" s="465"/>
      <c r="K298" s="465"/>
      <c r="L298" s="465"/>
      <c r="M298" s="237">
        <v>108805145</v>
      </c>
      <c r="N298" s="464"/>
      <c r="O298" s="464"/>
      <c r="P298" s="48"/>
    </row>
    <row r="299" spans="1:16" s="43" customFormat="1" ht="12" customHeight="1" x14ac:dyDescent="0.2">
      <c r="B299" s="59"/>
      <c r="C299" s="48"/>
      <c r="D299" s="344" t="s">
        <v>392</v>
      </c>
      <c r="E299" s="344"/>
      <c r="F299" s="344"/>
      <c r="G299" s="344"/>
      <c r="H299" s="344"/>
      <c r="I299" s="344"/>
      <c r="J299" s="344"/>
      <c r="K299" s="344"/>
      <c r="L299" s="344"/>
      <c r="M299" s="237">
        <v>258.68</v>
      </c>
      <c r="N299" s="464"/>
      <c r="O299" s="464"/>
      <c r="P299" s="48"/>
    </row>
    <row r="300" spans="1:16" s="43" customFormat="1" ht="12" customHeight="1" x14ac:dyDescent="0.2">
      <c r="B300" s="59"/>
      <c r="C300" s="48"/>
      <c r="D300" s="360" t="s">
        <v>118</v>
      </c>
      <c r="E300" s="360"/>
      <c r="F300" s="360"/>
      <c r="G300" s="360"/>
      <c r="H300" s="360"/>
      <c r="I300" s="360"/>
      <c r="J300" s="360"/>
      <c r="K300" s="360"/>
      <c r="L300" s="360"/>
      <c r="M300" s="263">
        <f>SUM(M297:O299)</f>
        <v>108805403.68000001</v>
      </c>
      <c r="N300" s="264"/>
      <c r="O300" s="265"/>
      <c r="P300" s="48"/>
    </row>
    <row r="301" spans="1:16" s="43" customFormat="1" ht="12" customHeight="1" x14ac:dyDescent="0.2">
      <c r="B301" s="59"/>
      <c r="C301" s="48"/>
      <c r="D301" s="63"/>
      <c r="E301" s="63"/>
      <c r="F301" s="63"/>
      <c r="G301" s="63"/>
      <c r="H301" s="63"/>
      <c r="I301" s="63"/>
      <c r="J301" s="63"/>
      <c r="K301" s="63"/>
      <c r="L301" s="63"/>
      <c r="M301" s="70"/>
      <c r="N301" s="70"/>
      <c r="O301" s="70"/>
      <c r="P301" s="48"/>
    </row>
    <row r="302" spans="1:16" s="43" customFormat="1" ht="12" customHeight="1" x14ac:dyDescent="0.2">
      <c r="B302" s="59"/>
      <c r="C302" s="48"/>
      <c r="D302" s="279" t="s">
        <v>116</v>
      </c>
      <c r="E302" s="279"/>
      <c r="F302" s="279"/>
      <c r="G302" s="279"/>
      <c r="H302" s="279"/>
      <c r="I302" s="279"/>
      <c r="J302" s="279"/>
      <c r="K302" s="279"/>
      <c r="L302" s="279"/>
      <c r="M302" s="304" t="s">
        <v>121</v>
      </c>
      <c r="N302" s="305"/>
      <c r="O302" s="306"/>
      <c r="P302" s="48"/>
    </row>
    <row r="303" spans="1:16" s="43" customFormat="1" ht="24.95" customHeight="1" x14ac:dyDescent="0.2">
      <c r="B303" s="59"/>
      <c r="C303" s="48"/>
      <c r="D303" s="354" t="s">
        <v>560</v>
      </c>
      <c r="E303" s="354"/>
      <c r="F303" s="354"/>
      <c r="G303" s="354"/>
      <c r="H303" s="354"/>
      <c r="I303" s="354"/>
      <c r="J303" s="354"/>
      <c r="K303" s="354"/>
      <c r="L303" s="354"/>
      <c r="M303" s="355">
        <v>76260956</v>
      </c>
      <c r="N303" s="356"/>
      <c r="O303" s="356"/>
      <c r="P303" s="48"/>
    </row>
    <row r="304" spans="1:16" s="43" customFormat="1" ht="24.95" customHeight="1" x14ac:dyDescent="0.2">
      <c r="B304" s="59"/>
      <c r="C304" s="48"/>
      <c r="D304" s="341" t="s">
        <v>561</v>
      </c>
      <c r="E304" s="342"/>
      <c r="F304" s="342"/>
      <c r="G304" s="342"/>
      <c r="H304" s="342"/>
      <c r="I304" s="342"/>
      <c r="J304" s="342"/>
      <c r="K304" s="342"/>
      <c r="L304" s="343"/>
      <c r="M304" s="351">
        <v>3500000</v>
      </c>
      <c r="N304" s="352"/>
      <c r="O304" s="353"/>
      <c r="P304" s="48"/>
    </row>
    <row r="305" spans="2:16" s="43" customFormat="1" ht="24.95" customHeight="1" x14ac:dyDescent="0.2">
      <c r="B305" s="59"/>
      <c r="C305" s="48"/>
      <c r="D305" s="354" t="s">
        <v>562</v>
      </c>
      <c r="E305" s="354"/>
      <c r="F305" s="354"/>
      <c r="G305" s="354"/>
      <c r="H305" s="354"/>
      <c r="I305" s="354"/>
      <c r="J305" s="354"/>
      <c r="K305" s="354"/>
      <c r="L305" s="354"/>
      <c r="M305" s="351">
        <v>10544189</v>
      </c>
      <c r="N305" s="352"/>
      <c r="O305" s="353"/>
      <c r="P305" s="48"/>
    </row>
    <row r="306" spans="2:16" s="43" customFormat="1" ht="24.95" customHeight="1" x14ac:dyDescent="0.2">
      <c r="B306" s="59"/>
      <c r="C306" s="48"/>
      <c r="D306" s="354" t="s">
        <v>563</v>
      </c>
      <c r="E306" s="354"/>
      <c r="F306" s="354"/>
      <c r="G306" s="354"/>
      <c r="H306" s="354"/>
      <c r="I306" s="354"/>
      <c r="J306" s="354"/>
      <c r="K306" s="354"/>
      <c r="L306" s="354"/>
      <c r="M306" s="355">
        <v>15000000</v>
      </c>
      <c r="N306" s="356"/>
      <c r="O306" s="356"/>
      <c r="P306" s="48"/>
    </row>
    <row r="307" spans="2:16" s="43" customFormat="1" ht="24.95" customHeight="1" x14ac:dyDescent="0.2">
      <c r="B307" s="59"/>
      <c r="C307" s="48"/>
      <c r="D307" s="341" t="s">
        <v>564</v>
      </c>
      <c r="E307" s="342"/>
      <c r="F307" s="342"/>
      <c r="G307" s="342"/>
      <c r="H307" s="342"/>
      <c r="I307" s="342"/>
      <c r="J307" s="342"/>
      <c r="K307" s="342"/>
      <c r="L307" s="343"/>
      <c r="M307" s="351">
        <v>3500000</v>
      </c>
      <c r="N307" s="352"/>
      <c r="O307" s="353"/>
      <c r="P307" s="48"/>
    </row>
    <row r="308" spans="2:16" s="43" customFormat="1" ht="47.25" customHeight="1" x14ac:dyDescent="0.2">
      <c r="B308" s="59"/>
      <c r="C308" s="48"/>
      <c r="D308" s="357" t="s">
        <v>565</v>
      </c>
      <c r="E308" s="357"/>
      <c r="F308" s="357"/>
      <c r="G308" s="357"/>
      <c r="H308" s="357"/>
      <c r="I308" s="357"/>
      <c r="J308" s="357"/>
      <c r="K308" s="357"/>
      <c r="L308" s="357"/>
      <c r="M308" s="358">
        <f>SUM(M303:O307)</f>
        <v>108805145</v>
      </c>
      <c r="N308" s="358"/>
      <c r="O308" s="358"/>
      <c r="P308" s="48"/>
    </row>
    <row r="309" spans="2:16" s="43" customFormat="1" ht="24" customHeight="1" x14ac:dyDescent="0.2">
      <c r="B309" s="59"/>
      <c r="C309" s="48"/>
      <c r="D309" s="63"/>
      <c r="E309" s="63"/>
      <c r="F309" s="63"/>
      <c r="G309" s="63"/>
      <c r="H309" s="63"/>
      <c r="I309" s="63"/>
      <c r="J309" s="63"/>
      <c r="K309" s="63"/>
      <c r="L309" s="63"/>
      <c r="M309" s="70"/>
      <c r="N309" s="70"/>
      <c r="O309" s="70"/>
      <c r="P309" s="48"/>
    </row>
    <row r="310" spans="2:16" s="43" customFormat="1" ht="12" customHeight="1" x14ac:dyDescent="0.2">
      <c r="B310" s="59"/>
      <c r="D310" s="295" t="s">
        <v>116</v>
      </c>
      <c r="E310" s="296"/>
      <c r="F310" s="296"/>
      <c r="G310" s="296"/>
      <c r="H310" s="296"/>
      <c r="I310" s="296"/>
      <c r="J310" s="297"/>
      <c r="K310" s="295" t="s">
        <v>121</v>
      </c>
      <c r="L310" s="296"/>
      <c r="M310" s="297"/>
      <c r="N310" s="295" t="s">
        <v>233</v>
      </c>
      <c r="O310" s="297"/>
    </row>
    <row r="311" spans="2:16" s="43" customFormat="1" ht="12" customHeight="1" x14ac:dyDescent="0.2">
      <c r="B311" s="59"/>
      <c r="D311" s="301" t="s">
        <v>393</v>
      </c>
      <c r="E311" s="302"/>
      <c r="F311" s="302"/>
      <c r="G311" s="302"/>
      <c r="H311" s="302"/>
      <c r="I311" s="302"/>
      <c r="J311" s="303"/>
      <c r="K311" s="233">
        <v>0</v>
      </c>
      <c r="L311" s="314"/>
      <c r="M311" s="315"/>
      <c r="N311" s="466">
        <f>K311/$M$300*100</f>
        <v>0</v>
      </c>
      <c r="O311" s="467"/>
    </row>
    <row r="312" spans="2:16" s="43" customFormat="1" ht="25.5" customHeight="1" x14ac:dyDescent="0.2">
      <c r="B312" s="59"/>
      <c r="D312" s="298" t="s">
        <v>566</v>
      </c>
      <c r="E312" s="299"/>
      <c r="F312" s="299"/>
      <c r="G312" s="299"/>
      <c r="H312" s="299"/>
      <c r="I312" s="299"/>
      <c r="J312" s="300"/>
      <c r="K312" s="233">
        <f>M298</f>
        <v>108805145</v>
      </c>
      <c r="L312" s="314"/>
      <c r="M312" s="315"/>
      <c r="N312" s="468">
        <v>99.99</v>
      </c>
      <c r="O312" s="469"/>
    </row>
    <row r="313" spans="2:16" s="43" customFormat="1" ht="12" customHeight="1" x14ac:dyDescent="0.2">
      <c r="B313" s="59"/>
      <c r="D313" s="301" t="s">
        <v>392</v>
      </c>
      <c r="E313" s="302"/>
      <c r="F313" s="302"/>
      <c r="G313" s="302"/>
      <c r="H313" s="302"/>
      <c r="I313" s="302"/>
      <c r="J313" s="303"/>
      <c r="K313" s="233">
        <f>M299</f>
        <v>258.68</v>
      </c>
      <c r="L313" s="314"/>
      <c r="M313" s="315"/>
      <c r="N313" s="468">
        <v>0.01</v>
      </c>
      <c r="O313" s="469"/>
    </row>
    <row r="314" spans="2:16" s="43" customFormat="1" ht="8.25" customHeight="1" x14ac:dyDescent="0.2">
      <c r="B314" s="59"/>
      <c r="C314" s="48"/>
      <c r="D314" s="48"/>
      <c r="E314" s="48"/>
      <c r="F314" s="48"/>
      <c r="G314" s="48"/>
      <c r="H314" s="48"/>
      <c r="I314" s="48"/>
      <c r="J314" s="48"/>
      <c r="K314" s="48"/>
      <c r="L314" s="48"/>
      <c r="M314" s="48"/>
      <c r="N314" s="48"/>
      <c r="O314" s="48"/>
      <c r="P314" s="48"/>
    </row>
    <row r="315" spans="2:16" s="43" customFormat="1" ht="12" customHeight="1" x14ac:dyDescent="0.2">
      <c r="B315" s="59"/>
      <c r="C315" s="40" t="s">
        <v>1</v>
      </c>
      <c r="D315" s="60"/>
      <c r="E315" s="60"/>
      <c r="F315" s="60"/>
      <c r="G315" s="60"/>
      <c r="H315" s="60"/>
      <c r="I315" s="60"/>
      <c r="J315" s="60"/>
      <c r="K315" s="60"/>
      <c r="L315" s="60"/>
      <c r="M315" s="60"/>
      <c r="N315" s="60"/>
      <c r="O315" s="60"/>
      <c r="P315" s="48"/>
    </row>
    <row r="316" spans="2:16" s="43" customFormat="1" ht="7.5" customHeight="1" x14ac:dyDescent="0.2">
      <c r="B316" s="59"/>
      <c r="C316" s="40"/>
      <c r="D316" s="60"/>
      <c r="E316" s="60"/>
      <c r="F316" s="60"/>
      <c r="G316" s="60"/>
      <c r="H316" s="60"/>
      <c r="I316" s="60"/>
      <c r="J316" s="60"/>
      <c r="K316" s="60"/>
      <c r="L316" s="60"/>
      <c r="M316" s="60"/>
      <c r="N316" s="60"/>
      <c r="O316" s="60"/>
      <c r="P316" s="48"/>
    </row>
    <row r="317" spans="2:16" s="43" customFormat="1" ht="12" customHeight="1" x14ac:dyDescent="0.2">
      <c r="B317" s="59"/>
      <c r="C317" s="40"/>
      <c r="D317" s="295" t="s">
        <v>116</v>
      </c>
      <c r="E317" s="296"/>
      <c r="F317" s="296"/>
      <c r="G317" s="296"/>
      <c r="H317" s="296"/>
      <c r="I317" s="296"/>
      <c r="J317" s="296"/>
      <c r="K317" s="296"/>
      <c r="L317" s="297"/>
      <c r="M317" s="295" t="s">
        <v>121</v>
      </c>
      <c r="N317" s="296"/>
      <c r="O317" s="297"/>
      <c r="P317" s="48"/>
    </row>
    <row r="318" spans="2:16" s="43" customFormat="1" ht="12" customHeight="1" x14ac:dyDescent="0.2">
      <c r="B318" s="59"/>
      <c r="C318" s="40"/>
      <c r="D318" s="485"/>
      <c r="E318" s="486"/>
      <c r="F318" s="486"/>
      <c r="G318" s="486"/>
      <c r="H318" s="486"/>
      <c r="I318" s="486"/>
      <c r="J318" s="486"/>
      <c r="K318" s="486"/>
      <c r="L318" s="487"/>
      <c r="M318" s="386">
        <v>0</v>
      </c>
      <c r="N318" s="387"/>
      <c r="O318" s="388"/>
      <c r="P318" s="48"/>
    </row>
    <row r="319" spans="2:16" s="43" customFormat="1" ht="12" customHeight="1" x14ac:dyDescent="0.2">
      <c r="B319" s="59"/>
      <c r="C319" s="40"/>
      <c r="D319" s="360" t="s">
        <v>118</v>
      </c>
      <c r="E319" s="360"/>
      <c r="F319" s="360"/>
      <c r="G319" s="360"/>
      <c r="H319" s="360"/>
      <c r="I319" s="360"/>
      <c r="J319" s="360"/>
      <c r="K319" s="360"/>
      <c r="L319" s="360"/>
      <c r="M319" s="345">
        <f>SUM(M318:O318)</f>
        <v>0</v>
      </c>
      <c r="N319" s="346"/>
      <c r="O319" s="347"/>
      <c r="P319" s="48"/>
    </row>
    <row r="320" spans="2:16" s="43" customFormat="1" ht="12" customHeight="1" x14ac:dyDescent="0.2">
      <c r="B320" s="59"/>
      <c r="C320" s="40"/>
      <c r="D320" s="60"/>
      <c r="E320" s="60"/>
      <c r="F320" s="60"/>
      <c r="G320" s="60"/>
      <c r="H320" s="60"/>
      <c r="I320" s="60"/>
      <c r="J320" s="60"/>
      <c r="K320" s="60"/>
      <c r="L320" s="60"/>
      <c r="M320" s="60"/>
      <c r="N320" s="60"/>
      <c r="O320" s="60"/>
      <c r="P320" s="48"/>
    </row>
    <row r="321" spans="2:16" s="43" customFormat="1" ht="12" customHeight="1" x14ac:dyDescent="0.2">
      <c r="B321" s="59"/>
      <c r="C321" s="479" t="s">
        <v>261</v>
      </c>
      <c r="D321" s="479"/>
      <c r="E321" s="479"/>
      <c r="F321" s="479"/>
      <c r="G321" s="479"/>
      <c r="H321" s="479"/>
      <c r="I321" s="479"/>
      <c r="J321" s="479"/>
      <c r="K321" s="479"/>
      <c r="L321" s="479"/>
      <c r="M321" s="479"/>
      <c r="N321" s="479"/>
      <c r="O321" s="479"/>
      <c r="P321" s="479"/>
    </row>
    <row r="322" spans="2:16" s="43" customFormat="1" ht="12" customHeight="1" x14ac:dyDescent="0.2">
      <c r="B322" s="59"/>
      <c r="C322" s="479"/>
      <c r="D322" s="479"/>
      <c r="E322" s="479"/>
      <c r="F322" s="479"/>
      <c r="G322" s="479"/>
      <c r="H322" s="479"/>
      <c r="I322" s="479"/>
      <c r="J322" s="479"/>
      <c r="K322" s="479"/>
      <c r="L322" s="479"/>
      <c r="M322" s="479"/>
      <c r="N322" s="479"/>
      <c r="O322" s="479"/>
      <c r="P322" s="479"/>
    </row>
    <row r="323" spans="2:16" s="43" customFormat="1" ht="7.5" customHeight="1" x14ac:dyDescent="0.2">
      <c r="B323" s="59"/>
      <c r="C323" s="170"/>
      <c r="D323" s="170"/>
      <c r="E323" s="170"/>
      <c r="F323" s="170"/>
      <c r="G323" s="170"/>
      <c r="H323" s="170"/>
      <c r="I323" s="170"/>
      <c r="J323" s="170"/>
      <c r="K323" s="170"/>
      <c r="L323" s="170"/>
      <c r="M323" s="170"/>
      <c r="N323" s="170"/>
      <c r="O323" s="170"/>
      <c r="P323" s="170"/>
    </row>
    <row r="324" spans="2:16" ht="12" customHeight="1" x14ac:dyDescent="0.2">
      <c r="B324" s="61"/>
      <c r="C324" s="50"/>
      <c r="D324" s="295" t="s">
        <v>116</v>
      </c>
      <c r="E324" s="296"/>
      <c r="F324" s="296"/>
      <c r="G324" s="296"/>
      <c r="H324" s="296"/>
      <c r="I324" s="296"/>
      <c r="J324" s="296"/>
      <c r="K324" s="296"/>
      <c r="L324" s="297"/>
      <c r="M324" s="295" t="s">
        <v>121</v>
      </c>
      <c r="N324" s="296"/>
      <c r="O324" s="297"/>
      <c r="P324" s="50"/>
    </row>
    <row r="325" spans="2:16" ht="12" customHeight="1" x14ac:dyDescent="0.2">
      <c r="B325" s="61"/>
      <c r="C325" s="50"/>
      <c r="D325" s="344"/>
      <c r="E325" s="344"/>
      <c r="F325" s="344"/>
      <c r="G325" s="344"/>
      <c r="H325" s="344"/>
      <c r="I325" s="344"/>
      <c r="J325" s="344"/>
      <c r="K325" s="344"/>
      <c r="L325" s="344"/>
      <c r="M325" s="232">
        <v>0</v>
      </c>
      <c r="N325" s="232"/>
      <c r="O325" s="232"/>
      <c r="P325" s="50"/>
    </row>
    <row r="326" spans="2:16" ht="12" customHeight="1" x14ac:dyDescent="0.2">
      <c r="B326" s="61"/>
      <c r="C326" s="50"/>
      <c r="D326" s="344"/>
      <c r="E326" s="344"/>
      <c r="F326" s="344"/>
      <c r="G326" s="344"/>
      <c r="H326" s="344"/>
      <c r="I326" s="344"/>
      <c r="J326" s="344"/>
      <c r="K326" s="344"/>
      <c r="L326" s="344"/>
      <c r="M326" s="232">
        <v>0</v>
      </c>
      <c r="N326" s="232"/>
      <c r="O326" s="232"/>
      <c r="P326" s="50"/>
    </row>
    <row r="327" spans="2:16" ht="12" customHeight="1" x14ac:dyDescent="0.2">
      <c r="B327" s="61"/>
      <c r="C327" s="50"/>
      <c r="D327" s="152" t="s">
        <v>383</v>
      </c>
      <c r="E327" s="230" t="s">
        <v>394</v>
      </c>
      <c r="F327" s="230"/>
      <c r="G327" s="230"/>
      <c r="H327" s="230"/>
      <c r="I327" s="230"/>
      <c r="J327" s="230"/>
      <c r="K327" s="230"/>
      <c r="L327" s="231"/>
      <c r="M327" s="345">
        <f>SUM(M325:O325)</f>
        <v>0</v>
      </c>
      <c r="N327" s="346"/>
      <c r="O327" s="347"/>
      <c r="P327" s="50"/>
    </row>
    <row r="328" spans="2:16" ht="12" customHeight="1" x14ac:dyDescent="0.2">
      <c r="B328" s="61"/>
      <c r="C328" s="50"/>
      <c r="D328" s="344" t="s">
        <v>395</v>
      </c>
      <c r="E328" s="344"/>
      <c r="F328" s="344"/>
      <c r="G328" s="344"/>
      <c r="H328" s="344"/>
      <c r="I328" s="344"/>
      <c r="J328" s="344"/>
      <c r="K328" s="344"/>
      <c r="L328" s="344"/>
      <c r="M328" s="232">
        <v>0</v>
      </c>
      <c r="N328" s="232"/>
      <c r="O328" s="232"/>
      <c r="P328" s="50"/>
    </row>
    <row r="329" spans="2:16" ht="12" customHeight="1" x14ac:dyDescent="0.2">
      <c r="B329" s="61"/>
      <c r="C329" s="50"/>
      <c r="D329" s="152" t="s">
        <v>383</v>
      </c>
      <c r="E329" s="230" t="s">
        <v>395</v>
      </c>
      <c r="F329" s="230"/>
      <c r="G329" s="230"/>
      <c r="H329" s="230"/>
      <c r="I329" s="230"/>
      <c r="J329" s="230"/>
      <c r="K329" s="230"/>
      <c r="L329" s="231"/>
      <c r="M329" s="345">
        <f>SUM(M328:O328)</f>
        <v>0</v>
      </c>
      <c r="N329" s="346"/>
      <c r="O329" s="347"/>
      <c r="P329" s="50"/>
    </row>
    <row r="330" spans="2:16" ht="12" customHeight="1" x14ac:dyDescent="0.2">
      <c r="B330" s="61"/>
      <c r="C330" s="50"/>
      <c r="D330" s="301"/>
      <c r="E330" s="302"/>
      <c r="F330" s="302"/>
      <c r="G330" s="302"/>
      <c r="H330" s="302"/>
      <c r="I330" s="302"/>
      <c r="J330" s="302"/>
      <c r="K330" s="302"/>
      <c r="L330" s="303"/>
      <c r="M330" s="232">
        <v>0</v>
      </c>
      <c r="N330" s="232"/>
      <c r="O330" s="232"/>
      <c r="P330" s="50"/>
    </row>
    <row r="331" spans="2:16" ht="12" customHeight="1" x14ac:dyDescent="0.2">
      <c r="B331" s="61"/>
      <c r="C331" s="50"/>
      <c r="D331" s="344"/>
      <c r="E331" s="344"/>
      <c r="F331" s="344"/>
      <c r="G331" s="344"/>
      <c r="H331" s="344"/>
      <c r="I331" s="344"/>
      <c r="J331" s="344"/>
      <c r="K331" s="344"/>
      <c r="L331" s="344"/>
      <c r="M331" s="232">
        <v>0</v>
      </c>
      <c r="N331" s="232"/>
      <c r="O331" s="232"/>
      <c r="P331" s="50"/>
    </row>
    <row r="332" spans="2:16" ht="12" customHeight="1" x14ac:dyDescent="0.2">
      <c r="B332" s="61"/>
      <c r="C332" s="50"/>
      <c r="D332" s="152" t="s">
        <v>383</v>
      </c>
      <c r="E332" s="230" t="s">
        <v>396</v>
      </c>
      <c r="F332" s="230"/>
      <c r="G332" s="230"/>
      <c r="H332" s="230"/>
      <c r="I332" s="230"/>
      <c r="J332" s="230"/>
      <c r="K332" s="230"/>
      <c r="L332" s="231"/>
      <c r="M332" s="345">
        <f>SUM(M330:O331)</f>
        <v>0</v>
      </c>
      <c r="N332" s="346"/>
      <c r="O332" s="347"/>
      <c r="P332" s="50"/>
    </row>
    <row r="333" spans="2:16" ht="12" customHeight="1" x14ac:dyDescent="0.2">
      <c r="B333" s="61"/>
      <c r="C333" s="50"/>
      <c r="D333" s="344" t="s">
        <v>397</v>
      </c>
      <c r="E333" s="344"/>
      <c r="F333" s="344"/>
      <c r="G333" s="344"/>
      <c r="H333" s="344"/>
      <c r="I333" s="344"/>
      <c r="J333" s="344"/>
      <c r="K333" s="344"/>
      <c r="L333" s="344"/>
      <c r="M333" s="232">
        <v>0</v>
      </c>
      <c r="N333" s="232"/>
      <c r="O333" s="232"/>
      <c r="P333" s="50"/>
    </row>
    <row r="334" spans="2:16" ht="12" customHeight="1" x14ac:dyDescent="0.2">
      <c r="B334" s="61"/>
      <c r="C334" s="50"/>
      <c r="D334" s="152" t="s">
        <v>383</v>
      </c>
      <c r="E334" s="230" t="s">
        <v>397</v>
      </c>
      <c r="F334" s="230"/>
      <c r="G334" s="230"/>
      <c r="H334" s="230"/>
      <c r="I334" s="230"/>
      <c r="J334" s="230"/>
      <c r="K334" s="230"/>
      <c r="L334" s="231"/>
      <c r="M334" s="345">
        <f>SUM(M333)</f>
        <v>0</v>
      </c>
      <c r="N334" s="346"/>
      <c r="O334" s="347"/>
      <c r="P334" s="50"/>
    </row>
    <row r="335" spans="2:16" ht="12" customHeight="1" x14ac:dyDescent="0.2">
      <c r="B335" s="61"/>
      <c r="C335" s="50"/>
      <c r="D335" s="344" t="s">
        <v>398</v>
      </c>
      <c r="E335" s="344"/>
      <c r="F335" s="344"/>
      <c r="G335" s="344"/>
      <c r="H335" s="344"/>
      <c r="I335" s="344"/>
      <c r="J335" s="344"/>
      <c r="K335" s="344"/>
      <c r="L335" s="344"/>
      <c r="M335" s="232">
        <v>0</v>
      </c>
      <c r="N335" s="232"/>
      <c r="O335" s="232"/>
      <c r="P335" s="50"/>
    </row>
    <row r="336" spans="2:16" ht="12" customHeight="1" x14ac:dyDescent="0.2">
      <c r="B336" s="61"/>
      <c r="C336" s="50"/>
      <c r="D336" s="152" t="s">
        <v>383</v>
      </c>
      <c r="E336" s="230" t="s">
        <v>398</v>
      </c>
      <c r="F336" s="230"/>
      <c r="G336" s="230"/>
      <c r="H336" s="230"/>
      <c r="I336" s="230"/>
      <c r="J336" s="230"/>
      <c r="K336" s="230"/>
      <c r="L336" s="231"/>
      <c r="M336" s="345">
        <f>SUM(M335)</f>
        <v>0</v>
      </c>
      <c r="N336" s="346"/>
      <c r="O336" s="347"/>
      <c r="P336" s="50"/>
    </row>
    <row r="337" spans="2:16" ht="12" customHeight="1" x14ac:dyDescent="0.2">
      <c r="B337" s="61"/>
      <c r="C337" s="50"/>
      <c r="D337" s="344" t="s">
        <v>399</v>
      </c>
      <c r="E337" s="344"/>
      <c r="F337" s="344"/>
      <c r="G337" s="344"/>
      <c r="H337" s="344"/>
      <c r="I337" s="344"/>
      <c r="J337" s="344"/>
      <c r="K337" s="344"/>
      <c r="L337" s="344"/>
      <c r="M337" s="232">
        <v>108805145</v>
      </c>
      <c r="N337" s="232"/>
      <c r="O337" s="232"/>
    </row>
    <row r="338" spans="2:16" ht="12" customHeight="1" x14ac:dyDescent="0.2">
      <c r="B338" s="61"/>
      <c r="C338" s="50"/>
      <c r="D338" s="152" t="s">
        <v>383</v>
      </c>
      <c r="E338" s="230" t="s">
        <v>399</v>
      </c>
      <c r="F338" s="230"/>
      <c r="G338" s="230"/>
      <c r="H338" s="230"/>
      <c r="I338" s="230"/>
      <c r="J338" s="230"/>
      <c r="K338" s="230"/>
      <c r="L338" s="231"/>
      <c r="M338" s="345">
        <f>SUM(M337)</f>
        <v>108805145</v>
      </c>
      <c r="N338" s="346"/>
      <c r="O338" s="347"/>
    </row>
    <row r="339" spans="2:16" ht="12" customHeight="1" x14ac:dyDescent="0.2">
      <c r="B339" s="61"/>
      <c r="C339" s="50"/>
      <c r="D339" s="344" t="s">
        <v>400</v>
      </c>
      <c r="E339" s="344"/>
      <c r="F339" s="344"/>
      <c r="G339" s="344"/>
      <c r="H339" s="344"/>
      <c r="I339" s="344"/>
      <c r="J339" s="344"/>
      <c r="K339" s="344"/>
      <c r="L339" s="344"/>
      <c r="M339" s="232">
        <v>0</v>
      </c>
      <c r="N339" s="232"/>
      <c r="O339" s="232"/>
    </row>
    <row r="340" spans="2:16" ht="12" customHeight="1" x14ac:dyDescent="0.2">
      <c r="B340" s="61"/>
      <c r="C340" s="50"/>
      <c r="D340" s="152" t="s">
        <v>383</v>
      </c>
      <c r="E340" s="230" t="s">
        <v>400</v>
      </c>
      <c r="F340" s="230"/>
      <c r="G340" s="230"/>
      <c r="H340" s="230"/>
      <c r="I340" s="230"/>
      <c r="J340" s="230"/>
      <c r="K340" s="230"/>
      <c r="L340" s="231"/>
      <c r="M340" s="345">
        <f>SUM(M339)</f>
        <v>0</v>
      </c>
      <c r="N340" s="346"/>
      <c r="O340" s="347"/>
    </row>
    <row r="341" spans="2:16" ht="12" customHeight="1" x14ac:dyDescent="0.2">
      <c r="B341" s="61"/>
      <c r="C341" s="50"/>
      <c r="D341" s="344" t="s">
        <v>401</v>
      </c>
      <c r="E341" s="344"/>
      <c r="F341" s="344"/>
      <c r="G341" s="344"/>
      <c r="H341" s="344"/>
      <c r="I341" s="344"/>
      <c r="J341" s="344"/>
      <c r="K341" s="344"/>
      <c r="L341" s="344"/>
      <c r="M341" s="232">
        <v>0</v>
      </c>
      <c r="N341" s="232"/>
      <c r="O341" s="232"/>
    </row>
    <row r="342" spans="2:16" ht="12" customHeight="1" x14ac:dyDescent="0.2">
      <c r="B342" s="61"/>
      <c r="C342" s="50"/>
      <c r="D342" s="152" t="s">
        <v>383</v>
      </c>
      <c r="E342" s="230" t="s">
        <v>401</v>
      </c>
      <c r="F342" s="230"/>
      <c r="G342" s="230"/>
      <c r="H342" s="230"/>
      <c r="I342" s="230"/>
      <c r="J342" s="230"/>
      <c r="K342" s="230"/>
      <c r="L342" s="231"/>
      <c r="M342" s="345">
        <f>SUM(M341)</f>
        <v>0</v>
      </c>
      <c r="N342" s="346"/>
      <c r="O342" s="347"/>
    </row>
    <row r="343" spans="2:16" ht="12" customHeight="1" x14ac:dyDescent="0.2">
      <c r="B343" s="61"/>
      <c r="C343" s="50"/>
      <c r="D343" s="360" t="s">
        <v>118</v>
      </c>
      <c r="E343" s="360"/>
      <c r="F343" s="360"/>
      <c r="G343" s="360"/>
      <c r="H343" s="360"/>
      <c r="I343" s="360"/>
      <c r="J343" s="360"/>
      <c r="K343" s="360"/>
      <c r="L343" s="360"/>
      <c r="M343" s="480">
        <f>+M342+M340+M338+M336+M334++M332+M329+M327</f>
        <v>108805145</v>
      </c>
      <c r="N343" s="480"/>
      <c r="O343" s="480"/>
    </row>
    <row r="344" spans="2:16" ht="12" customHeight="1" x14ac:dyDescent="0.2">
      <c r="B344" s="61"/>
      <c r="C344" s="50"/>
      <c r="D344" s="50"/>
      <c r="E344" s="50"/>
      <c r="F344" s="50"/>
      <c r="G344" s="50"/>
      <c r="H344" s="50"/>
      <c r="I344" s="50"/>
      <c r="J344" s="50"/>
      <c r="K344" s="50"/>
      <c r="L344" s="50"/>
      <c r="M344" s="50"/>
      <c r="N344" s="50"/>
      <c r="O344" s="50"/>
      <c r="P344" s="50"/>
    </row>
    <row r="345" spans="2:16" s="43" customFormat="1" ht="12" customHeight="1" x14ac:dyDescent="0.2">
      <c r="B345" s="59"/>
      <c r="C345" s="40" t="s">
        <v>262</v>
      </c>
      <c r="D345" s="60"/>
      <c r="E345" s="60"/>
      <c r="F345" s="60"/>
      <c r="G345" s="60"/>
      <c r="H345" s="60"/>
      <c r="I345" s="60"/>
      <c r="J345" s="60"/>
      <c r="K345" s="60"/>
      <c r="L345" s="60"/>
      <c r="M345" s="60"/>
      <c r="N345" s="60"/>
      <c r="O345" s="60"/>
      <c r="P345" s="48"/>
    </row>
    <row r="346" spans="2:16" s="43" customFormat="1" ht="12" customHeight="1" x14ac:dyDescent="0.2">
      <c r="B346" s="59"/>
      <c r="C346" s="147" t="s">
        <v>567</v>
      </c>
      <c r="D346" s="101"/>
      <c r="E346" s="101"/>
      <c r="F346" s="101"/>
      <c r="G346" s="101"/>
      <c r="H346" s="101"/>
      <c r="I346" s="101"/>
      <c r="J346" s="101"/>
      <c r="K346" s="101"/>
      <c r="L346" s="101"/>
      <c r="M346" s="101"/>
      <c r="N346" s="101"/>
      <c r="O346" s="101"/>
      <c r="P346" s="48"/>
    </row>
    <row r="347" spans="2:16" s="43" customFormat="1" ht="12" customHeight="1" x14ac:dyDescent="0.2">
      <c r="B347" s="59"/>
      <c r="C347" s="101" t="s">
        <v>568</v>
      </c>
      <c r="D347" s="101"/>
      <c r="E347" s="101"/>
      <c r="F347" s="101"/>
      <c r="G347" s="101"/>
      <c r="H347" s="101"/>
      <c r="I347" s="101"/>
      <c r="J347" s="101"/>
      <c r="K347" s="101"/>
      <c r="L347" s="101"/>
      <c r="M347" s="101"/>
      <c r="N347" s="101"/>
      <c r="O347" s="101"/>
      <c r="P347" s="48"/>
    </row>
    <row r="348" spans="2:16" s="43" customFormat="1" ht="12" customHeight="1" x14ac:dyDescent="0.2">
      <c r="B348" s="59"/>
      <c r="C348" s="101" t="s">
        <v>569</v>
      </c>
      <c r="D348" s="101"/>
      <c r="E348" s="101"/>
      <c r="F348" s="101"/>
      <c r="G348" s="101"/>
      <c r="H348" s="101"/>
      <c r="I348" s="101"/>
      <c r="J348" s="101"/>
      <c r="K348" s="101"/>
      <c r="L348" s="101"/>
      <c r="M348" s="101"/>
      <c r="N348" s="101"/>
      <c r="O348" s="101"/>
      <c r="P348" s="48"/>
    </row>
    <row r="349" spans="2:16" ht="17.25" customHeight="1" x14ac:dyDescent="0.2">
      <c r="B349" s="61"/>
      <c r="C349" s="50"/>
      <c r="D349" s="50"/>
      <c r="E349" s="50"/>
      <c r="F349" s="50"/>
      <c r="G349" s="50"/>
      <c r="H349" s="50"/>
      <c r="I349" s="50"/>
      <c r="J349" s="50"/>
      <c r="K349" s="50"/>
      <c r="L349" s="50"/>
      <c r="M349" s="50"/>
      <c r="N349" s="50"/>
      <c r="O349" s="50"/>
      <c r="P349" s="50"/>
    </row>
    <row r="350" spans="2:16" ht="12" customHeight="1" x14ac:dyDescent="0.2">
      <c r="C350" s="61"/>
      <c r="D350" s="295" t="s">
        <v>116</v>
      </c>
      <c r="E350" s="296"/>
      <c r="F350" s="296"/>
      <c r="G350" s="296"/>
      <c r="H350" s="296"/>
      <c r="I350" s="296"/>
      <c r="J350" s="296"/>
      <c r="K350" s="296"/>
      <c r="L350" s="297"/>
      <c r="M350" s="295" t="s">
        <v>121</v>
      </c>
      <c r="N350" s="296"/>
      <c r="O350" s="297"/>
      <c r="P350" s="50"/>
    </row>
    <row r="351" spans="2:16" ht="12" customHeight="1" x14ac:dyDescent="0.2">
      <c r="C351" s="61"/>
      <c r="D351" s="344" t="s">
        <v>392</v>
      </c>
      <c r="E351" s="344"/>
      <c r="F351" s="344"/>
      <c r="G351" s="344"/>
      <c r="H351" s="344"/>
      <c r="I351" s="344"/>
      <c r="J351" s="344"/>
      <c r="K351" s="344"/>
      <c r="L351" s="344"/>
      <c r="M351" s="237">
        <v>258.68</v>
      </c>
      <c r="N351" s="464"/>
      <c r="O351" s="464"/>
      <c r="P351" s="50"/>
    </row>
    <row r="352" spans="2:16" ht="12" customHeight="1" x14ac:dyDescent="0.2">
      <c r="C352" s="61"/>
      <c r="D352" s="360" t="s">
        <v>118</v>
      </c>
      <c r="E352" s="360"/>
      <c r="F352" s="360"/>
      <c r="G352" s="360"/>
      <c r="H352" s="360"/>
      <c r="I352" s="360"/>
      <c r="J352" s="360"/>
      <c r="K352" s="360"/>
      <c r="L352" s="360"/>
      <c r="M352" s="263">
        <f>SUM(M351:O351)</f>
        <v>258.68</v>
      </c>
      <c r="N352" s="264"/>
      <c r="O352" s="265"/>
      <c r="P352" s="50"/>
    </row>
    <row r="353" spans="1:16" ht="16.5" customHeight="1" x14ac:dyDescent="0.2">
      <c r="B353" s="61"/>
      <c r="C353" s="50"/>
      <c r="D353" s="50"/>
      <c r="E353" s="50"/>
      <c r="F353" s="50"/>
      <c r="G353" s="50"/>
      <c r="H353" s="50"/>
      <c r="I353" s="50"/>
      <c r="J353" s="50"/>
      <c r="K353" s="50"/>
      <c r="L353" s="50"/>
      <c r="M353" s="50"/>
      <c r="N353" s="50"/>
      <c r="O353" s="50"/>
      <c r="P353" s="50"/>
    </row>
    <row r="354" spans="1:16" s="43" customFormat="1" ht="12" customHeight="1" x14ac:dyDescent="0.2">
      <c r="B354" s="59"/>
      <c r="C354" s="40" t="s">
        <v>14</v>
      </c>
      <c r="D354" s="60"/>
      <c r="E354" s="60"/>
      <c r="F354" s="60"/>
      <c r="G354" s="60"/>
      <c r="H354" s="60"/>
      <c r="I354" s="60"/>
      <c r="J354" s="60"/>
      <c r="K354" s="60"/>
      <c r="L354" s="60"/>
      <c r="M354" s="60"/>
      <c r="N354" s="60"/>
      <c r="O354" s="60"/>
      <c r="P354" s="48"/>
    </row>
    <row r="355" spans="1:16" ht="5.25" customHeight="1" x14ac:dyDescent="0.2">
      <c r="A355" s="44"/>
      <c r="B355" s="44"/>
      <c r="C355" s="40"/>
      <c r="D355" s="44"/>
      <c r="E355" s="44"/>
      <c r="F355" s="44"/>
      <c r="G355" s="44"/>
      <c r="H355" s="44"/>
      <c r="I355" s="44"/>
      <c r="J355" s="44"/>
      <c r="K355" s="44"/>
      <c r="L355" s="44"/>
      <c r="M355" s="44"/>
      <c r="N355" s="44"/>
      <c r="O355" s="44"/>
      <c r="P355" s="44"/>
    </row>
    <row r="356" spans="1:16" ht="12" customHeight="1" x14ac:dyDescent="0.2">
      <c r="A356" s="44"/>
      <c r="B356" s="39" t="s">
        <v>46</v>
      </c>
      <c r="C356" s="380" t="s">
        <v>263</v>
      </c>
      <c r="D356" s="380"/>
      <c r="E356" s="380"/>
      <c r="F356" s="380"/>
      <c r="G356" s="380"/>
      <c r="H356" s="380"/>
      <c r="I356" s="380"/>
      <c r="J356" s="380"/>
      <c r="K356" s="380"/>
      <c r="L356" s="380"/>
      <c r="M356" s="380"/>
      <c r="N356" s="380"/>
      <c r="O356" s="380"/>
      <c r="P356" s="380"/>
    </row>
    <row r="357" spans="1:16" x14ac:dyDescent="0.2">
      <c r="A357" s="44"/>
      <c r="B357" s="39"/>
      <c r="C357" s="380"/>
      <c r="D357" s="380"/>
      <c r="E357" s="380"/>
      <c r="F357" s="380"/>
      <c r="G357" s="380"/>
      <c r="H357" s="380"/>
      <c r="I357" s="380"/>
      <c r="J357" s="380"/>
      <c r="K357" s="380"/>
      <c r="L357" s="380"/>
      <c r="M357" s="380"/>
      <c r="N357" s="380"/>
      <c r="O357" s="380"/>
      <c r="P357" s="380"/>
    </row>
    <row r="358" spans="1:16" x14ac:dyDescent="0.2">
      <c r="A358" s="44"/>
      <c r="B358" s="44"/>
      <c r="C358" s="380"/>
      <c r="D358" s="380"/>
      <c r="E358" s="380"/>
      <c r="F358" s="380"/>
      <c r="G358" s="380"/>
      <c r="H358" s="380"/>
      <c r="I358" s="380"/>
      <c r="J358" s="380"/>
      <c r="K358" s="380"/>
      <c r="L358" s="380"/>
      <c r="M358" s="380"/>
      <c r="N358" s="380"/>
      <c r="O358" s="380"/>
      <c r="P358" s="380"/>
    </row>
    <row r="359" spans="1:16" ht="12" customHeight="1" x14ac:dyDescent="0.2">
      <c r="A359" s="44"/>
      <c r="B359" s="44"/>
      <c r="C359" s="44"/>
      <c r="D359" s="62"/>
      <c r="E359" s="62"/>
      <c r="F359" s="62"/>
      <c r="G359" s="62"/>
      <c r="H359" s="62"/>
      <c r="I359" s="62"/>
      <c r="J359" s="62"/>
      <c r="K359" s="62"/>
      <c r="L359" s="62"/>
      <c r="M359" s="62"/>
      <c r="N359" s="62"/>
      <c r="O359" s="62"/>
      <c r="P359" s="44"/>
    </row>
    <row r="360" spans="1:16" ht="12" customHeight="1" x14ac:dyDescent="0.2">
      <c r="A360" s="44"/>
      <c r="B360" s="44"/>
      <c r="C360" s="44"/>
      <c r="D360" s="295" t="s">
        <v>116</v>
      </c>
      <c r="E360" s="296"/>
      <c r="F360" s="296"/>
      <c r="G360" s="296"/>
      <c r="H360" s="296"/>
      <c r="I360" s="296"/>
      <c r="J360" s="296"/>
      <c r="K360" s="296"/>
      <c r="L360" s="297"/>
      <c r="M360" s="295" t="s">
        <v>121</v>
      </c>
      <c r="N360" s="296"/>
      <c r="O360" s="297"/>
    </row>
    <row r="361" spans="1:16" ht="12" customHeight="1" x14ac:dyDescent="0.2">
      <c r="A361" s="44"/>
      <c r="B361" s="44"/>
      <c r="C361" s="44"/>
      <c r="D361" s="490" t="s">
        <v>570</v>
      </c>
      <c r="E361" s="491"/>
      <c r="F361" s="491"/>
      <c r="G361" s="491"/>
      <c r="H361" s="491"/>
      <c r="I361" s="491"/>
      <c r="J361" s="491"/>
      <c r="K361" s="491"/>
      <c r="L361" s="492"/>
      <c r="M361" s="307">
        <v>102695679.58</v>
      </c>
      <c r="N361" s="308"/>
      <c r="O361" s="309"/>
    </row>
    <row r="362" spans="1:16" ht="12" customHeight="1" x14ac:dyDescent="0.2">
      <c r="A362" s="44"/>
      <c r="B362" s="44"/>
      <c r="C362" s="44"/>
      <c r="D362" s="490" t="s">
        <v>403</v>
      </c>
      <c r="E362" s="491"/>
      <c r="F362" s="491"/>
      <c r="G362" s="491"/>
      <c r="H362" s="491"/>
      <c r="I362" s="491"/>
      <c r="J362" s="491"/>
      <c r="K362" s="491"/>
      <c r="L362" s="492"/>
      <c r="M362" s="307">
        <v>0</v>
      </c>
      <c r="N362" s="308"/>
      <c r="O362" s="309"/>
    </row>
    <row r="363" spans="1:16" ht="12" customHeight="1" x14ac:dyDescent="0.2">
      <c r="A363" s="44"/>
      <c r="B363" s="44"/>
      <c r="C363" s="44"/>
      <c r="D363" s="490" t="s">
        <v>394</v>
      </c>
      <c r="E363" s="491"/>
      <c r="F363" s="491"/>
      <c r="G363" s="491"/>
      <c r="H363" s="491"/>
      <c r="I363" s="491"/>
      <c r="J363" s="491"/>
      <c r="K363" s="491"/>
      <c r="L363" s="492"/>
      <c r="M363" s="307">
        <v>0</v>
      </c>
      <c r="N363" s="308"/>
      <c r="O363" s="309"/>
    </row>
    <row r="364" spans="1:16" ht="12" customHeight="1" x14ac:dyDescent="0.2">
      <c r="A364" s="44"/>
      <c r="B364" s="44"/>
      <c r="C364" s="44"/>
      <c r="D364" s="490" t="s">
        <v>404</v>
      </c>
      <c r="E364" s="491"/>
      <c r="F364" s="491"/>
      <c r="G364" s="491"/>
      <c r="H364" s="491"/>
      <c r="I364" s="491"/>
      <c r="J364" s="491"/>
      <c r="K364" s="491"/>
      <c r="L364" s="492"/>
      <c r="M364" s="307">
        <v>0</v>
      </c>
      <c r="N364" s="308"/>
      <c r="O364" s="309"/>
    </row>
    <row r="365" spans="1:16" ht="23.25" customHeight="1" x14ac:dyDescent="0.2">
      <c r="A365" s="44"/>
      <c r="B365" s="44"/>
      <c r="C365" s="44"/>
      <c r="D365" s="493" t="s">
        <v>405</v>
      </c>
      <c r="E365" s="494"/>
      <c r="F365" s="494"/>
      <c r="G365" s="494"/>
      <c r="H365" s="494"/>
      <c r="I365" s="494"/>
      <c r="J365" s="494"/>
      <c r="K365" s="494"/>
      <c r="L365" s="495"/>
      <c r="M365" s="307">
        <v>2167119.79</v>
      </c>
      <c r="N365" s="308"/>
      <c r="O365" s="309"/>
    </row>
    <row r="366" spans="1:16" ht="12" customHeight="1" x14ac:dyDescent="0.2">
      <c r="A366" s="44"/>
      <c r="B366" s="44"/>
      <c r="C366" s="44"/>
      <c r="D366" s="301" t="s">
        <v>406</v>
      </c>
      <c r="E366" s="302"/>
      <c r="F366" s="302"/>
      <c r="G366" s="302"/>
      <c r="H366" s="302"/>
      <c r="I366" s="302"/>
      <c r="J366" s="302"/>
      <c r="K366" s="302"/>
      <c r="L366" s="303"/>
      <c r="M366" s="307">
        <v>0</v>
      </c>
      <c r="N366" s="308"/>
      <c r="O366" s="309"/>
    </row>
    <row r="367" spans="1:16" ht="12" customHeight="1" x14ac:dyDescent="0.2">
      <c r="A367" s="44"/>
      <c r="B367" s="44"/>
      <c r="C367" s="44"/>
      <c r="D367" s="316" t="s">
        <v>118</v>
      </c>
      <c r="E367" s="317"/>
      <c r="F367" s="317"/>
      <c r="G367" s="317"/>
      <c r="H367" s="317"/>
      <c r="I367" s="317"/>
      <c r="J367" s="317"/>
      <c r="K367" s="317"/>
      <c r="L367" s="496"/>
      <c r="M367" s="263">
        <f>SUM(M361:O366)</f>
        <v>104862799.37</v>
      </c>
      <c r="N367" s="264"/>
      <c r="O367" s="265"/>
      <c r="P367" s="44"/>
    </row>
    <row r="368" spans="1:16" ht="12" customHeight="1" x14ac:dyDescent="0.2">
      <c r="A368" s="44"/>
      <c r="B368" s="44"/>
      <c r="C368" s="44"/>
      <c r="D368" s="44"/>
      <c r="E368" s="44"/>
      <c r="F368" s="44"/>
      <c r="G368" s="44"/>
      <c r="H368" s="44"/>
      <c r="I368" s="44"/>
      <c r="J368" s="44"/>
      <c r="K368" s="44"/>
      <c r="L368" s="44"/>
      <c r="M368" s="44"/>
      <c r="N368" s="44"/>
      <c r="O368" s="44"/>
    </row>
    <row r="369" spans="1:16" ht="12" customHeight="1" x14ac:dyDescent="0.2">
      <c r="A369" s="44"/>
      <c r="B369" s="44"/>
      <c r="C369" s="102" t="s">
        <v>571</v>
      </c>
      <c r="D369" s="103"/>
      <c r="E369" s="103"/>
      <c r="F369" s="103"/>
      <c r="G369" s="103"/>
      <c r="H369" s="103"/>
      <c r="I369" s="103"/>
      <c r="J369" s="103"/>
      <c r="K369" s="103"/>
      <c r="L369" s="103"/>
      <c r="M369" s="103"/>
      <c r="N369" s="103"/>
      <c r="O369" s="103"/>
      <c r="P369" s="103"/>
    </row>
    <row r="370" spans="1:16" ht="12" customHeight="1" x14ac:dyDescent="0.2">
      <c r="A370" s="44"/>
      <c r="B370" s="44"/>
      <c r="C370" s="102"/>
      <c r="D370" s="103"/>
      <c r="E370" s="103"/>
      <c r="F370" s="103"/>
      <c r="G370" s="103"/>
      <c r="H370" s="103"/>
      <c r="I370" s="103"/>
      <c r="J370" s="103"/>
      <c r="K370" s="103"/>
      <c r="L370" s="103"/>
      <c r="M370" s="103"/>
      <c r="N370" s="103"/>
      <c r="O370" s="103"/>
      <c r="P370" s="103"/>
    </row>
    <row r="371" spans="1:16" ht="12" customHeight="1" x14ac:dyDescent="0.2">
      <c r="A371" s="44"/>
      <c r="B371" s="44"/>
      <c r="C371" s="220" t="s">
        <v>116</v>
      </c>
      <c r="D371" s="221"/>
      <c r="E371" s="221"/>
      <c r="F371" s="221"/>
      <c r="G371" s="221"/>
      <c r="H371" s="221"/>
      <c r="I371" s="221"/>
      <c r="J371" s="222"/>
      <c r="K371" s="304" t="s">
        <v>121</v>
      </c>
      <c r="L371" s="305"/>
      <c r="M371" s="306"/>
      <c r="N371" s="223" t="s">
        <v>233</v>
      </c>
      <c r="O371" s="223"/>
      <c r="P371" s="104"/>
    </row>
    <row r="372" spans="1:16" ht="12" customHeight="1" x14ac:dyDescent="0.2">
      <c r="A372" s="44"/>
      <c r="B372" s="44"/>
      <c r="C372" s="337" t="s">
        <v>407</v>
      </c>
      <c r="D372" s="338"/>
      <c r="E372" s="338"/>
      <c r="F372" s="338"/>
      <c r="G372" s="338"/>
      <c r="H372" s="338"/>
      <c r="I372" s="338"/>
      <c r="J372" s="339"/>
      <c r="K372" s="379">
        <v>12268370.66</v>
      </c>
      <c r="L372" s="379"/>
      <c r="M372" s="379"/>
      <c r="N372" s="570">
        <f>K372/$K$393*100</f>
        <v>11.946335727242483</v>
      </c>
      <c r="O372" s="570"/>
      <c r="P372" s="105"/>
    </row>
    <row r="373" spans="1:16" ht="12" customHeight="1" x14ac:dyDescent="0.2">
      <c r="A373" s="44"/>
      <c r="B373" s="44"/>
      <c r="C373" s="337" t="s">
        <v>572</v>
      </c>
      <c r="D373" s="338"/>
      <c r="E373" s="338"/>
      <c r="F373" s="338"/>
      <c r="G373" s="338"/>
      <c r="H373" s="338"/>
      <c r="I373" s="338"/>
      <c r="J373" s="339"/>
      <c r="K373" s="379">
        <v>16254754.609999999</v>
      </c>
      <c r="L373" s="379"/>
      <c r="M373" s="379"/>
      <c r="N373" s="570">
        <f t="shared" ref="N373:N393" si="0">K373/$K$393*100</f>
        <v>15.828080281933904</v>
      </c>
      <c r="O373" s="570"/>
      <c r="P373" s="105"/>
    </row>
    <row r="374" spans="1:16" ht="12" customHeight="1" x14ac:dyDescent="0.2">
      <c r="A374" s="44"/>
      <c r="B374" s="44"/>
      <c r="C374" s="337" t="s">
        <v>573</v>
      </c>
      <c r="D374" s="338"/>
      <c r="E374" s="338"/>
      <c r="F374" s="338"/>
      <c r="G374" s="338"/>
      <c r="H374" s="338"/>
      <c r="I374" s="338"/>
      <c r="J374" s="339"/>
      <c r="K374" s="379">
        <v>12549469.25</v>
      </c>
      <c r="L374" s="379"/>
      <c r="M374" s="379"/>
      <c r="N374" s="570">
        <f t="shared" si="0"/>
        <v>12.22005570372993</v>
      </c>
      <c r="O374" s="570"/>
      <c r="P374" s="105"/>
    </row>
    <row r="375" spans="1:16" ht="12" customHeight="1" x14ac:dyDescent="0.2">
      <c r="A375" s="44"/>
      <c r="B375" s="44"/>
      <c r="C375" s="337" t="s">
        <v>574</v>
      </c>
      <c r="D375" s="338"/>
      <c r="E375" s="338"/>
      <c r="F375" s="338"/>
      <c r="G375" s="338"/>
      <c r="H375" s="338"/>
      <c r="I375" s="338"/>
      <c r="J375" s="339"/>
      <c r="K375" s="379">
        <v>6137474.46</v>
      </c>
      <c r="L375" s="379"/>
      <c r="M375" s="379"/>
      <c r="N375" s="570">
        <f t="shared" si="0"/>
        <v>5.9763706565853187</v>
      </c>
      <c r="O375" s="570"/>
      <c r="P375" s="105"/>
    </row>
    <row r="376" spans="1:16" ht="12" customHeight="1" x14ac:dyDescent="0.2">
      <c r="A376" s="44"/>
      <c r="B376" s="44"/>
      <c r="C376" s="337" t="s">
        <v>575</v>
      </c>
      <c r="D376" s="338"/>
      <c r="E376" s="338"/>
      <c r="F376" s="338"/>
      <c r="G376" s="338"/>
      <c r="H376" s="338"/>
      <c r="I376" s="338"/>
      <c r="J376" s="339"/>
      <c r="K376" s="379">
        <v>8199646.4800000004</v>
      </c>
      <c r="L376" s="379"/>
      <c r="M376" s="379"/>
      <c r="N376" s="570">
        <f t="shared" si="0"/>
        <v>7.9844123078346954</v>
      </c>
      <c r="O376" s="570"/>
      <c r="P376" s="105"/>
    </row>
    <row r="377" spans="1:16" ht="22.5" customHeight="1" x14ac:dyDescent="0.2">
      <c r="A377" s="44"/>
      <c r="B377" s="44"/>
      <c r="C377" s="348" t="s">
        <v>576</v>
      </c>
      <c r="D377" s="349"/>
      <c r="E377" s="349"/>
      <c r="F377" s="349"/>
      <c r="G377" s="349"/>
      <c r="H377" s="349"/>
      <c r="I377" s="349"/>
      <c r="J377" s="350"/>
      <c r="K377" s="379">
        <v>2459664.61</v>
      </c>
      <c r="L377" s="379"/>
      <c r="M377" s="379"/>
      <c r="N377" s="570">
        <f t="shared" si="0"/>
        <v>2.3951003781847708</v>
      </c>
      <c r="O377" s="570"/>
      <c r="P377" s="105"/>
    </row>
    <row r="378" spans="1:16" ht="12" customHeight="1" x14ac:dyDescent="0.2">
      <c r="A378" s="44"/>
      <c r="B378" s="44"/>
      <c r="C378" s="337" t="s">
        <v>577</v>
      </c>
      <c r="D378" s="338"/>
      <c r="E378" s="338"/>
      <c r="F378" s="338"/>
      <c r="G378" s="338"/>
      <c r="H378" s="338"/>
      <c r="I378" s="338"/>
      <c r="J378" s="339"/>
      <c r="K378" s="379">
        <v>1186669.6100000001</v>
      </c>
      <c r="L378" s="379"/>
      <c r="M378" s="379"/>
      <c r="N378" s="570">
        <f t="shared" si="0"/>
        <v>1.1555204803680021</v>
      </c>
      <c r="O378" s="570"/>
      <c r="P378" s="105"/>
    </row>
    <row r="379" spans="1:16" ht="12" customHeight="1" x14ac:dyDescent="0.2">
      <c r="A379" s="44"/>
      <c r="B379" s="44"/>
      <c r="C379" s="337" t="s">
        <v>578</v>
      </c>
      <c r="D379" s="338"/>
      <c r="E379" s="338"/>
      <c r="F379" s="338"/>
      <c r="G379" s="338"/>
      <c r="H379" s="338"/>
      <c r="I379" s="338"/>
      <c r="J379" s="339"/>
      <c r="K379" s="379">
        <v>1491876.34</v>
      </c>
      <c r="L379" s="379"/>
      <c r="M379" s="379"/>
      <c r="N379" s="570">
        <f t="shared" si="0"/>
        <v>1.4527157774323192</v>
      </c>
      <c r="O379" s="570"/>
      <c r="P379" s="105"/>
    </row>
    <row r="380" spans="1:16" ht="12" customHeight="1" x14ac:dyDescent="0.2">
      <c r="A380" s="44"/>
      <c r="B380" s="44"/>
      <c r="C380" s="337" t="s">
        <v>579</v>
      </c>
      <c r="D380" s="338"/>
      <c r="E380" s="338"/>
      <c r="F380" s="338"/>
      <c r="G380" s="338"/>
      <c r="H380" s="338"/>
      <c r="I380" s="338"/>
      <c r="J380" s="339"/>
      <c r="K380" s="379">
        <v>74579.83</v>
      </c>
      <c r="L380" s="379"/>
      <c r="M380" s="379"/>
      <c r="N380" s="570">
        <f t="shared" si="0"/>
        <v>7.262216901919645E-2</v>
      </c>
      <c r="O380" s="570"/>
      <c r="P380" s="105"/>
    </row>
    <row r="381" spans="1:16" ht="12" customHeight="1" x14ac:dyDescent="0.2">
      <c r="A381" s="44"/>
      <c r="B381" s="44"/>
      <c r="C381" s="337" t="s">
        <v>580</v>
      </c>
      <c r="D381" s="338"/>
      <c r="E381" s="338"/>
      <c r="F381" s="338"/>
      <c r="G381" s="338"/>
      <c r="H381" s="338"/>
      <c r="I381" s="338"/>
      <c r="J381" s="339"/>
      <c r="K381" s="379">
        <v>1380009.85</v>
      </c>
      <c r="L381" s="379"/>
      <c r="M381" s="379"/>
      <c r="N381" s="570">
        <f t="shared" si="0"/>
        <v>1.3437856934623738</v>
      </c>
      <c r="O381" s="570"/>
      <c r="P381" s="105"/>
    </row>
    <row r="382" spans="1:16" ht="24" customHeight="1" x14ac:dyDescent="0.2">
      <c r="A382" s="44"/>
      <c r="B382" s="44"/>
      <c r="C382" s="341" t="s">
        <v>581</v>
      </c>
      <c r="D382" s="342"/>
      <c r="E382" s="342"/>
      <c r="F382" s="342"/>
      <c r="G382" s="342"/>
      <c r="H382" s="342"/>
      <c r="I382" s="342"/>
      <c r="J382" s="343"/>
      <c r="K382" s="379">
        <v>464947.45</v>
      </c>
      <c r="L382" s="379"/>
      <c r="M382" s="379"/>
      <c r="N382" s="570">
        <f t="shared" si="0"/>
        <v>0.45274295072735332</v>
      </c>
      <c r="O382" s="570"/>
      <c r="P382" s="105"/>
    </row>
    <row r="383" spans="1:16" ht="12" customHeight="1" x14ac:dyDescent="0.2">
      <c r="A383" s="44"/>
      <c r="B383" s="44"/>
      <c r="C383" s="337" t="s">
        <v>582</v>
      </c>
      <c r="D383" s="338"/>
      <c r="E383" s="338"/>
      <c r="F383" s="338"/>
      <c r="G383" s="338"/>
      <c r="H383" s="338"/>
      <c r="I383" s="338"/>
      <c r="J383" s="339"/>
      <c r="K383" s="379">
        <v>1203089.1100000001</v>
      </c>
      <c r="L383" s="379"/>
      <c r="M383" s="379"/>
      <c r="N383" s="570">
        <f t="shared" si="0"/>
        <v>1.1715089816050082</v>
      </c>
      <c r="O383" s="570"/>
      <c r="P383" s="105"/>
    </row>
    <row r="384" spans="1:16" ht="12" customHeight="1" x14ac:dyDescent="0.2">
      <c r="A384" s="44"/>
      <c r="B384" s="44"/>
      <c r="C384" s="337" t="s">
        <v>583</v>
      </c>
      <c r="D384" s="338"/>
      <c r="E384" s="338"/>
      <c r="F384" s="338"/>
      <c r="G384" s="338"/>
      <c r="H384" s="338"/>
      <c r="I384" s="338"/>
      <c r="J384" s="339"/>
      <c r="K384" s="379">
        <v>838319.29</v>
      </c>
      <c r="L384" s="379"/>
      <c r="M384" s="379"/>
      <c r="N384" s="570">
        <f t="shared" si="0"/>
        <v>0.81631407808830836</v>
      </c>
      <c r="O384" s="570"/>
      <c r="P384" s="105"/>
    </row>
    <row r="385" spans="1:16" ht="12" customHeight="1" x14ac:dyDescent="0.2">
      <c r="A385" s="44"/>
      <c r="B385" s="44"/>
      <c r="C385" s="337" t="s">
        <v>584</v>
      </c>
      <c r="D385" s="338"/>
      <c r="E385" s="338"/>
      <c r="F385" s="338"/>
      <c r="G385" s="338"/>
      <c r="H385" s="338"/>
      <c r="I385" s="338"/>
      <c r="J385" s="339"/>
      <c r="K385" s="379">
        <v>1153863.19</v>
      </c>
      <c r="L385" s="379"/>
      <c r="M385" s="379"/>
      <c r="N385" s="570">
        <f t="shared" si="0"/>
        <v>1.1235752026950072</v>
      </c>
      <c r="O385" s="570"/>
      <c r="P385" s="105"/>
    </row>
    <row r="386" spans="1:16" ht="24" customHeight="1" x14ac:dyDescent="0.2">
      <c r="A386" s="44"/>
      <c r="B386" s="44"/>
      <c r="C386" s="341" t="s">
        <v>585</v>
      </c>
      <c r="D386" s="342"/>
      <c r="E386" s="342"/>
      <c r="F386" s="342"/>
      <c r="G386" s="342"/>
      <c r="H386" s="342"/>
      <c r="I386" s="342"/>
      <c r="J386" s="343"/>
      <c r="K386" s="379">
        <v>5939058.9900000002</v>
      </c>
      <c r="L386" s="379"/>
      <c r="M386" s="379"/>
      <c r="N386" s="570">
        <f t="shared" si="0"/>
        <v>5.783163434225556</v>
      </c>
      <c r="O386" s="570"/>
      <c r="P386" s="105"/>
    </row>
    <row r="387" spans="1:16" ht="12" customHeight="1" x14ac:dyDescent="0.2">
      <c r="A387" s="44"/>
      <c r="B387" s="44"/>
      <c r="C387" s="337" t="s">
        <v>586</v>
      </c>
      <c r="D387" s="338"/>
      <c r="E387" s="338"/>
      <c r="F387" s="338"/>
      <c r="G387" s="338"/>
      <c r="H387" s="338"/>
      <c r="I387" s="338"/>
      <c r="J387" s="339"/>
      <c r="K387" s="457">
        <v>499652.36</v>
      </c>
      <c r="L387" s="457"/>
      <c r="M387" s="457"/>
      <c r="N387" s="570">
        <f t="shared" si="0"/>
        <v>0.48653688455391209</v>
      </c>
      <c r="O387" s="570"/>
      <c r="P387" s="105"/>
    </row>
    <row r="388" spans="1:16" ht="23.25" customHeight="1" x14ac:dyDescent="0.2">
      <c r="A388" s="44"/>
      <c r="B388" s="44"/>
      <c r="C388" s="341" t="s">
        <v>587</v>
      </c>
      <c r="D388" s="342"/>
      <c r="E388" s="342"/>
      <c r="F388" s="342"/>
      <c r="G388" s="342"/>
      <c r="H388" s="342"/>
      <c r="I388" s="342"/>
      <c r="J388" s="343"/>
      <c r="K388" s="379">
        <v>10933330.23</v>
      </c>
      <c r="L388" s="379"/>
      <c r="M388" s="379"/>
      <c r="N388" s="570">
        <f t="shared" si="0"/>
        <v>10.646339042416026</v>
      </c>
      <c r="O388" s="570"/>
      <c r="P388" s="105"/>
    </row>
    <row r="389" spans="1:16" ht="12" customHeight="1" x14ac:dyDescent="0.2">
      <c r="A389" s="44"/>
      <c r="B389" s="44"/>
      <c r="C389" s="337" t="s">
        <v>588</v>
      </c>
      <c r="D389" s="338"/>
      <c r="E389" s="338"/>
      <c r="F389" s="338"/>
      <c r="G389" s="338"/>
      <c r="H389" s="338"/>
      <c r="I389" s="338"/>
      <c r="J389" s="339"/>
      <c r="K389" s="379">
        <v>5074434.8499999996</v>
      </c>
      <c r="L389" s="379"/>
      <c r="M389" s="379"/>
      <c r="N389" s="570">
        <f t="shared" si="0"/>
        <v>4.9412349874436661</v>
      </c>
      <c r="O389" s="570"/>
      <c r="P389" s="105"/>
    </row>
    <row r="390" spans="1:16" ht="12" customHeight="1" x14ac:dyDescent="0.2">
      <c r="A390" s="44"/>
      <c r="B390" s="44"/>
      <c r="C390" s="337" t="s">
        <v>589</v>
      </c>
      <c r="D390" s="338"/>
      <c r="E390" s="338"/>
      <c r="F390" s="338"/>
      <c r="G390" s="338"/>
      <c r="H390" s="338"/>
      <c r="I390" s="338"/>
      <c r="J390" s="339"/>
      <c r="K390" s="379">
        <v>1394933.47</v>
      </c>
      <c r="L390" s="379"/>
      <c r="M390" s="379"/>
      <c r="N390" s="570">
        <f t="shared" si="0"/>
        <v>1.3583175803548251</v>
      </c>
      <c r="O390" s="570"/>
      <c r="P390" s="105"/>
    </row>
    <row r="391" spans="1:16" ht="12" customHeight="1" x14ac:dyDescent="0.2">
      <c r="A391" s="44"/>
      <c r="B391" s="44"/>
      <c r="C391" s="337" t="s">
        <v>590</v>
      </c>
      <c r="D391" s="338"/>
      <c r="E391" s="338"/>
      <c r="F391" s="338"/>
      <c r="G391" s="338"/>
      <c r="H391" s="338"/>
      <c r="I391" s="338"/>
      <c r="J391" s="339"/>
      <c r="K391" s="379">
        <v>11382413.57</v>
      </c>
      <c r="L391" s="379"/>
      <c r="M391" s="379"/>
      <c r="N391" s="570">
        <f t="shared" si="0"/>
        <v>11.083634303362388</v>
      </c>
      <c r="O391" s="570"/>
      <c r="P391" s="105"/>
    </row>
    <row r="392" spans="1:16" ht="12" customHeight="1" x14ac:dyDescent="0.2">
      <c r="A392" s="44"/>
      <c r="B392" s="44"/>
      <c r="C392" s="337" t="s">
        <v>591</v>
      </c>
      <c r="D392" s="338"/>
      <c r="E392" s="338"/>
      <c r="F392" s="338"/>
      <c r="G392" s="338"/>
      <c r="H392" s="338"/>
      <c r="I392" s="338"/>
      <c r="J392" s="339"/>
      <c r="K392" s="379">
        <v>1809121.37</v>
      </c>
      <c r="L392" s="379"/>
      <c r="M392" s="379"/>
      <c r="N392" s="570">
        <f t="shared" si="0"/>
        <v>1.7616333787349776</v>
      </c>
      <c r="O392" s="570"/>
      <c r="P392" s="105"/>
    </row>
    <row r="393" spans="1:16" ht="12" customHeight="1" x14ac:dyDescent="0.2">
      <c r="A393" s="44"/>
      <c r="B393" s="44"/>
      <c r="C393" s="258" t="s">
        <v>592</v>
      </c>
      <c r="D393" s="259"/>
      <c r="E393" s="259"/>
      <c r="F393" s="259"/>
      <c r="G393" s="259"/>
      <c r="H393" s="259"/>
      <c r="I393" s="259"/>
      <c r="J393" s="260"/>
      <c r="K393" s="330">
        <f>SUM(K372:M392)</f>
        <v>102695679.57999998</v>
      </c>
      <c r="L393" s="331"/>
      <c r="M393" s="332"/>
      <c r="N393" s="571">
        <f t="shared" si="0"/>
        <v>100</v>
      </c>
      <c r="O393" s="571"/>
      <c r="P393" s="105"/>
    </row>
    <row r="394" spans="1:16" ht="6.75" customHeight="1" x14ac:dyDescent="0.2">
      <c r="A394" s="44"/>
      <c r="B394" s="44"/>
      <c r="C394" s="106"/>
      <c r="D394" s="106"/>
      <c r="E394" s="106"/>
      <c r="F394" s="106"/>
      <c r="G394" s="106"/>
      <c r="H394" s="106"/>
      <c r="I394" s="106"/>
      <c r="J394" s="106"/>
      <c r="K394" s="107"/>
      <c r="L394" s="107"/>
      <c r="M394" s="107"/>
      <c r="N394" s="108"/>
      <c r="O394" s="108"/>
      <c r="P394" s="105"/>
    </row>
    <row r="395" spans="1:16" ht="12.75" customHeight="1" x14ac:dyDescent="0.2">
      <c r="A395" s="44"/>
      <c r="B395" s="44"/>
      <c r="C395" s="289" t="s">
        <v>116</v>
      </c>
      <c r="D395" s="289"/>
      <c r="E395" s="289"/>
      <c r="F395" s="289"/>
      <c r="G395" s="289"/>
      <c r="H395" s="289"/>
      <c r="I395" s="289"/>
      <c r="J395" s="289"/>
      <c r="K395" s="289"/>
      <c r="L395" s="208" t="s">
        <v>121</v>
      </c>
      <c r="M395" s="209"/>
      <c r="N395" s="290"/>
      <c r="O395" s="108"/>
      <c r="P395" s="105"/>
    </row>
    <row r="396" spans="1:16" ht="38.1" customHeight="1" x14ac:dyDescent="0.2">
      <c r="A396" s="44"/>
      <c r="B396" s="44"/>
      <c r="C396" s="212" t="s">
        <v>593</v>
      </c>
      <c r="D396" s="212"/>
      <c r="E396" s="212"/>
      <c r="F396" s="212"/>
      <c r="G396" s="212"/>
      <c r="H396" s="212"/>
      <c r="I396" s="212"/>
      <c r="J396" s="212"/>
      <c r="K396" s="212"/>
      <c r="L396" s="196">
        <f>K372</f>
        <v>12268370.66</v>
      </c>
      <c r="M396" s="197"/>
      <c r="N396" s="197"/>
      <c r="O396" s="108"/>
      <c r="P396" s="105"/>
    </row>
    <row r="397" spans="1:16" ht="38.1" customHeight="1" x14ac:dyDescent="0.2">
      <c r="A397" s="44"/>
      <c r="B397" s="44"/>
      <c r="C397" s="291" t="s">
        <v>594</v>
      </c>
      <c r="D397" s="291"/>
      <c r="E397" s="291"/>
      <c r="F397" s="291"/>
      <c r="G397" s="291"/>
      <c r="H397" s="291"/>
      <c r="I397" s="291"/>
      <c r="J397" s="291"/>
      <c r="K397" s="291"/>
      <c r="L397" s="196">
        <f>K373</f>
        <v>16254754.609999999</v>
      </c>
      <c r="M397" s="197"/>
      <c r="N397" s="197"/>
      <c r="O397" s="108"/>
      <c r="P397" s="105"/>
    </row>
    <row r="398" spans="1:16" ht="38.1" customHeight="1" x14ac:dyDescent="0.2">
      <c r="A398" s="44"/>
      <c r="B398" s="44"/>
      <c r="C398" s="212" t="s">
        <v>595</v>
      </c>
      <c r="D398" s="212"/>
      <c r="E398" s="212"/>
      <c r="F398" s="212"/>
      <c r="G398" s="212"/>
      <c r="H398" s="212"/>
      <c r="I398" s="212"/>
      <c r="J398" s="212"/>
      <c r="K398" s="212"/>
      <c r="L398" s="196">
        <f>K374</f>
        <v>12549469.25</v>
      </c>
      <c r="M398" s="197"/>
      <c r="N398" s="197"/>
      <c r="O398" s="108"/>
      <c r="P398" s="105"/>
    </row>
    <row r="399" spans="1:16" ht="12" customHeight="1" x14ac:dyDescent="0.2">
      <c r="A399" s="44"/>
      <c r="B399" s="44"/>
      <c r="C399" s="213" t="s">
        <v>596</v>
      </c>
      <c r="D399" s="214"/>
      <c r="E399" s="214"/>
      <c r="F399" s="214"/>
      <c r="G399" s="214"/>
      <c r="H399" s="214"/>
      <c r="I399" s="214"/>
      <c r="J399" s="214"/>
      <c r="K399" s="215"/>
      <c r="L399" s="333">
        <f>SUM(L396:N398)</f>
        <v>41072594.519999996</v>
      </c>
      <c r="M399" s="334"/>
      <c r="N399" s="334"/>
      <c r="O399" s="108"/>
      <c r="P399" s="105"/>
    </row>
    <row r="400" spans="1:16" ht="8.25" customHeight="1" x14ac:dyDescent="0.2">
      <c r="A400" s="44"/>
      <c r="B400" s="44"/>
      <c r="C400" s="106"/>
      <c r="D400" s="106"/>
      <c r="E400" s="106"/>
      <c r="F400" s="106"/>
      <c r="G400" s="106"/>
      <c r="H400" s="106"/>
      <c r="I400" s="106"/>
      <c r="J400" s="106"/>
      <c r="K400" s="107"/>
      <c r="L400" s="107"/>
      <c r="M400" s="107"/>
      <c r="N400" s="108"/>
      <c r="O400" s="108"/>
      <c r="P400" s="105"/>
    </row>
    <row r="401" spans="1:16" ht="12" customHeight="1" x14ac:dyDescent="0.2">
      <c r="A401" s="44"/>
      <c r="B401" s="44"/>
      <c r="D401" s="295" t="s">
        <v>116</v>
      </c>
      <c r="E401" s="296"/>
      <c r="F401" s="296"/>
      <c r="G401" s="296"/>
      <c r="H401" s="296"/>
      <c r="I401" s="296"/>
      <c r="J401" s="297"/>
      <c r="K401" s="295" t="s">
        <v>121</v>
      </c>
      <c r="L401" s="296"/>
      <c r="M401" s="297"/>
      <c r="N401" s="382" t="s">
        <v>233</v>
      </c>
      <c r="O401" s="382"/>
    </row>
    <row r="402" spans="1:16" ht="12" customHeight="1" x14ac:dyDescent="0.2">
      <c r="A402" s="44"/>
      <c r="B402" s="44"/>
      <c r="D402" s="301" t="s">
        <v>407</v>
      </c>
      <c r="E402" s="302"/>
      <c r="F402" s="302"/>
      <c r="G402" s="302"/>
      <c r="H402" s="302"/>
      <c r="I402" s="302"/>
      <c r="J402" s="303"/>
      <c r="K402" s="233">
        <v>12268370.66</v>
      </c>
      <c r="L402" s="314"/>
      <c r="M402" s="315"/>
      <c r="N402" s="460">
        <f>K402/L399*100</f>
        <v>29.869967562010252</v>
      </c>
      <c r="O402" s="461"/>
    </row>
    <row r="403" spans="1:16" ht="12" customHeight="1" x14ac:dyDescent="0.2">
      <c r="A403" s="44"/>
      <c r="B403" s="44"/>
      <c r="D403" s="301" t="s">
        <v>408</v>
      </c>
      <c r="E403" s="302"/>
      <c r="F403" s="302"/>
      <c r="G403" s="302"/>
      <c r="H403" s="302"/>
      <c r="I403" s="302"/>
      <c r="J403" s="303"/>
      <c r="K403" s="233">
        <v>0</v>
      </c>
      <c r="L403" s="314"/>
      <c r="M403" s="315"/>
      <c r="N403" s="460">
        <f>K403/L399*100</f>
        <v>0</v>
      </c>
      <c r="O403" s="461"/>
    </row>
    <row r="404" spans="1:16" ht="23.25" customHeight="1" x14ac:dyDescent="0.2">
      <c r="A404" s="44"/>
      <c r="B404" s="44"/>
      <c r="D404" s="298" t="s">
        <v>409</v>
      </c>
      <c r="E404" s="299"/>
      <c r="F404" s="299"/>
      <c r="G404" s="299"/>
      <c r="H404" s="299"/>
      <c r="I404" s="299"/>
      <c r="J404" s="300"/>
      <c r="K404" s="233">
        <v>0</v>
      </c>
      <c r="L404" s="314"/>
      <c r="M404" s="315"/>
      <c r="N404" s="460">
        <f>K404/L399*100</f>
        <v>0</v>
      </c>
      <c r="O404" s="461"/>
    </row>
    <row r="405" spans="1:16" ht="12" customHeight="1" x14ac:dyDescent="0.2">
      <c r="A405" s="44"/>
      <c r="B405" s="44"/>
      <c r="D405" s="301" t="s">
        <v>410</v>
      </c>
      <c r="E405" s="302"/>
      <c r="F405" s="302"/>
      <c r="G405" s="302"/>
      <c r="H405" s="302"/>
      <c r="I405" s="302"/>
      <c r="J405" s="303"/>
      <c r="K405" s="233">
        <v>0</v>
      </c>
      <c r="L405" s="314"/>
      <c r="M405" s="315"/>
      <c r="N405" s="460">
        <f>K405/L399*100</f>
        <v>0</v>
      </c>
      <c r="O405" s="461"/>
    </row>
    <row r="406" spans="1:16" ht="12" customHeight="1" x14ac:dyDescent="0.2">
      <c r="A406" s="44"/>
      <c r="B406" s="44"/>
      <c r="D406" s="301" t="s">
        <v>411</v>
      </c>
      <c r="E406" s="302"/>
      <c r="F406" s="302"/>
      <c r="G406" s="302"/>
      <c r="H406" s="302"/>
      <c r="I406" s="302"/>
      <c r="J406" s="303"/>
      <c r="K406" s="233">
        <v>1534937.56</v>
      </c>
      <c r="L406" s="314"/>
      <c r="M406" s="315"/>
      <c r="N406" s="460">
        <f>K406/L399*100</f>
        <v>3.7371331856149812</v>
      </c>
      <c r="O406" s="461"/>
    </row>
    <row r="407" spans="1:16" ht="12" customHeight="1" x14ac:dyDescent="0.2">
      <c r="A407" s="44"/>
      <c r="B407" s="44"/>
      <c r="D407" s="301" t="s">
        <v>412</v>
      </c>
      <c r="E407" s="302"/>
      <c r="F407" s="302"/>
      <c r="G407" s="302"/>
      <c r="H407" s="302"/>
      <c r="I407" s="302"/>
      <c r="J407" s="303"/>
      <c r="K407" s="233">
        <v>0</v>
      </c>
      <c r="L407" s="314"/>
      <c r="M407" s="315"/>
      <c r="N407" s="460">
        <f>K407/L399*100</f>
        <v>0</v>
      </c>
      <c r="O407" s="461"/>
    </row>
    <row r="408" spans="1:16" ht="3.75" customHeight="1" x14ac:dyDescent="0.2">
      <c r="A408" s="44"/>
      <c r="B408" s="44"/>
      <c r="C408" s="69"/>
      <c r="D408" s="69"/>
      <c r="E408" s="69"/>
      <c r="F408" s="69"/>
      <c r="G408" s="69"/>
      <c r="H408" s="69"/>
      <c r="I408" s="69"/>
      <c r="J408" s="69"/>
      <c r="N408" s="52"/>
      <c r="O408" s="52"/>
    </row>
    <row r="409" spans="1:16" ht="12.75" customHeight="1" x14ac:dyDescent="0.2">
      <c r="A409" s="44"/>
      <c r="B409" s="44"/>
      <c r="C409" s="40" t="s">
        <v>354</v>
      </c>
      <c r="D409" s="69"/>
      <c r="E409" s="69"/>
      <c r="F409" s="69"/>
      <c r="G409" s="69"/>
      <c r="H409" s="69"/>
      <c r="I409" s="69"/>
      <c r="J409" s="69"/>
      <c r="N409" s="52"/>
      <c r="O409" s="52"/>
      <c r="P409" s="44"/>
    </row>
    <row r="410" spans="1:16" ht="5.25" customHeight="1" x14ac:dyDescent="0.2">
      <c r="A410" s="44"/>
      <c r="B410" s="44"/>
      <c r="C410" s="69"/>
      <c r="D410" s="69"/>
      <c r="E410" s="69"/>
      <c r="F410" s="69"/>
      <c r="G410" s="69"/>
      <c r="H410" s="69"/>
      <c r="I410" s="69"/>
      <c r="J410" s="69"/>
      <c r="N410" s="52"/>
      <c r="O410" s="52"/>
      <c r="P410" s="44"/>
    </row>
    <row r="411" spans="1:16" ht="12.75" customHeight="1" x14ac:dyDescent="0.2">
      <c r="A411" s="44"/>
      <c r="B411" s="44"/>
      <c r="C411" s="69"/>
      <c r="D411" s="304" t="s">
        <v>116</v>
      </c>
      <c r="E411" s="305"/>
      <c r="F411" s="305"/>
      <c r="G411" s="305"/>
      <c r="H411" s="305"/>
      <c r="I411" s="305"/>
      <c r="J411" s="305"/>
      <c r="K411" s="305"/>
      <c r="L411" s="306"/>
      <c r="M411" s="304" t="s">
        <v>121</v>
      </c>
      <c r="N411" s="305"/>
      <c r="O411" s="306"/>
      <c r="P411" s="44"/>
    </row>
    <row r="412" spans="1:16" ht="12.75" customHeight="1" x14ac:dyDescent="0.2">
      <c r="A412" s="44"/>
      <c r="B412" s="44"/>
      <c r="C412" s="69"/>
      <c r="D412" s="276" t="s">
        <v>402</v>
      </c>
      <c r="E412" s="276"/>
      <c r="F412" s="276"/>
      <c r="G412" s="276"/>
      <c r="H412" s="276"/>
      <c r="I412" s="276"/>
      <c r="J412" s="276"/>
      <c r="K412" s="276"/>
      <c r="L412" s="276"/>
      <c r="M412" s="277">
        <v>55409715.460000001</v>
      </c>
      <c r="N412" s="277"/>
      <c r="O412" s="277"/>
      <c r="P412" s="44"/>
    </row>
    <row r="413" spans="1:16" ht="12.75" customHeight="1" x14ac:dyDescent="0.2">
      <c r="A413" s="44"/>
      <c r="B413" s="44"/>
      <c r="C413" s="69"/>
      <c r="D413" s="276" t="s">
        <v>597</v>
      </c>
      <c r="E413" s="276"/>
      <c r="F413" s="276"/>
      <c r="G413" s="276"/>
      <c r="H413" s="276"/>
      <c r="I413" s="276"/>
      <c r="J413" s="276"/>
      <c r="K413" s="276"/>
      <c r="L413" s="276"/>
      <c r="M413" s="277">
        <v>8260836.7999999998</v>
      </c>
      <c r="N413" s="277"/>
      <c r="O413" s="277"/>
      <c r="P413" s="44"/>
    </row>
    <row r="414" spans="1:16" ht="12.75" customHeight="1" x14ac:dyDescent="0.2">
      <c r="A414" s="44"/>
      <c r="B414" s="44"/>
      <c r="C414" s="69"/>
      <c r="D414" s="442" t="s">
        <v>598</v>
      </c>
      <c r="E414" s="443"/>
      <c r="F414" s="443"/>
      <c r="G414" s="443"/>
      <c r="H414" s="443"/>
      <c r="I414" s="443"/>
      <c r="J414" s="443"/>
      <c r="K414" s="443"/>
      <c r="L414" s="444"/>
      <c r="M414" s="307">
        <v>39025127.32</v>
      </c>
      <c r="N414" s="308"/>
      <c r="O414" s="309"/>
      <c r="P414" s="44"/>
    </row>
    <row r="415" spans="1:16" ht="12.75" customHeight="1" x14ac:dyDescent="0.2">
      <c r="A415" s="44"/>
      <c r="B415" s="44"/>
      <c r="C415" s="69"/>
      <c r="D415" s="272" t="s">
        <v>118</v>
      </c>
      <c r="E415" s="272"/>
      <c r="F415" s="272"/>
      <c r="G415" s="272"/>
      <c r="H415" s="272"/>
      <c r="I415" s="272"/>
      <c r="J415" s="272"/>
      <c r="K415" s="272"/>
      <c r="L415" s="272"/>
      <c r="M415" s="263">
        <f>M412+M413+M414</f>
        <v>102695679.58</v>
      </c>
      <c r="N415" s="264"/>
      <c r="O415" s="265"/>
      <c r="P415" s="44"/>
    </row>
    <row r="416" spans="1:16" ht="12.75" customHeight="1" x14ac:dyDescent="0.2">
      <c r="A416" s="44"/>
      <c r="B416" s="44"/>
      <c r="C416" s="69"/>
      <c r="D416" s="69"/>
      <c r="E416" s="69"/>
      <c r="F416" s="69"/>
      <c r="G416" s="69"/>
      <c r="H416" s="69"/>
      <c r="I416" s="69"/>
      <c r="J416" s="69"/>
      <c r="N416" s="52"/>
      <c r="O416" s="52"/>
      <c r="P416" s="44"/>
    </row>
    <row r="417" spans="1:16" ht="12.75" customHeight="1" x14ac:dyDescent="0.2">
      <c r="A417" s="44"/>
      <c r="B417" s="44"/>
      <c r="C417" s="40" t="s">
        <v>384</v>
      </c>
      <c r="D417" s="69"/>
      <c r="E417" s="69"/>
      <c r="F417" s="69"/>
      <c r="G417" s="69"/>
      <c r="H417" s="69"/>
      <c r="I417" s="69"/>
      <c r="J417" s="69"/>
      <c r="N417" s="52"/>
      <c r="O417" s="52"/>
      <c r="P417" s="44"/>
    </row>
    <row r="418" spans="1:16" ht="7.5" customHeight="1" x14ac:dyDescent="0.2">
      <c r="A418" s="44"/>
      <c r="B418" s="44"/>
      <c r="C418" s="69"/>
      <c r="D418" s="69"/>
      <c r="E418" s="69"/>
      <c r="F418" s="69"/>
      <c r="G418" s="69"/>
      <c r="H418" s="69"/>
      <c r="I418" s="69"/>
      <c r="J418" s="69"/>
      <c r="N418" s="52"/>
      <c r="O418" s="52"/>
      <c r="P418" s="44"/>
    </row>
    <row r="419" spans="1:16" ht="12.75" customHeight="1" x14ac:dyDescent="0.2">
      <c r="A419" s="44"/>
      <c r="B419" s="44"/>
      <c r="C419" s="69"/>
      <c r="D419" s="304" t="s">
        <v>116</v>
      </c>
      <c r="E419" s="305"/>
      <c r="F419" s="305"/>
      <c r="G419" s="305"/>
      <c r="H419" s="305"/>
      <c r="I419" s="305"/>
      <c r="J419" s="305"/>
      <c r="K419" s="305"/>
      <c r="L419" s="306"/>
      <c r="M419" s="304" t="s">
        <v>121</v>
      </c>
      <c r="N419" s="305"/>
      <c r="O419" s="306"/>
      <c r="P419" s="44"/>
    </row>
    <row r="420" spans="1:16" ht="12.75" customHeight="1" x14ac:dyDescent="0.2">
      <c r="A420" s="44"/>
      <c r="B420" s="44"/>
      <c r="C420" s="69"/>
      <c r="D420" s="276"/>
      <c r="E420" s="276"/>
      <c r="F420" s="276"/>
      <c r="G420" s="276"/>
      <c r="H420" s="276"/>
      <c r="I420" s="276"/>
      <c r="J420" s="276"/>
      <c r="K420" s="276"/>
      <c r="L420" s="276"/>
      <c r="M420" s="277">
        <v>0</v>
      </c>
      <c r="N420" s="277"/>
      <c r="O420" s="277"/>
      <c r="P420" s="44"/>
    </row>
    <row r="421" spans="1:16" ht="12.75" customHeight="1" x14ac:dyDescent="0.2">
      <c r="A421" s="44"/>
      <c r="B421" s="44"/>
      <c r="C421" s="69"/>
      <c r="D421" s="272" t="s">
        <v>118</v>
      </c>
      <c r="E421" s="272"/>
      <c r="F421" s="272"/>
      <c r="G421" s="272"/>
      <c r="H421" s="272"/>
      <c r="I421" s="272"/>
      <c r="J421" s="272"/>
      <c r="K421" s="272"/>
      <c r="L421" s="272"/>
      <c r="M421" s="263">
        <f>SUM(M420:O420)</f>
        <v>0</v>
      </c>
      <c r="N421" s="264"/>
      <c r="O421" s="265"/>
      <c r="P421" s="44"/>
    </row>
    <row r="422" spans="1:16" ht="12.75" customHeight="1" x14ac:dyDescent="0.2">
      <c r="A422" s="44"/>
      <c r="B422" s="44"/>
      <c r="C422" s="69"/>
      <c r="D422" s="69"/>
      <c r="E422" s="69"/>
      <c r="F422" s="69"/>
      <c r="G422" s="69"/>
      <c r="H422" s="69"/>
      <c r="I422" s="69"/>
      <c r="J422" s="69"/>
      <c r="N422" s="52"/>
      <c r="O422" s="52"/>
      <c r="P422" s="44"/>
    </row>
    <row r="423" spans="1:16" ht="12.75" customHeight="1" x14ac:dyDescent="0.2">
      <c r="A423" s="44"/>
      <c r="B423" s="44"/>
      <c r="C423" s="40" t="s">
        <v>355</v>
      </c>
      <c r="D423" s="69"/>
      <c r="E423" s="69"/>
      <c r="F423" s="69"/>
      <c r="G423" s="69"/>
      <c r="H423" s="69"/>
      <c r="I423" s="69"/>
      <c r="J423" s="69"/>
      <c r="N423" s="52"/>
      <c r="O423" s="52"/>
      <c r="P423" s="44"/>
    </row>
    <row r="424" spans="1:16" ht="12.75" customHeight="1" x14ac:dyDescent="0.2">
      <c r="A424" s="44"/>
      <c r="B424" s="44"/>
      <c r="C424" s="69"/>
      <c r="D424" s="69"/>
      <c r="E424" s="69"/>
      <c r="F424" s="69"/>
      <c r="G424" s="69"/>
      <c r="H424" s="69"/>
      <c r="I424" s="69"/>
      <c r="J424" s="69"/>
      <c r="N424" s="52"/>
      <c r="O424" s="52"/>
      <c r="P424" s="44"/>
    </row>
    <row r="425" spans="1:16" ht="12.75" customHeight="1" x14ac:dyDescent="0.2">
      <c r="A425" s="44"/>
      <c r="B425" s="44"/>
      <c r="C425" s="69"/>
      <c r="D425" s="304" t="s">
        <v>116</v>
      </c>
      <c r="E425" s="305"/>
      <c r="F425" s="305"/>
      <c r="G425" s="305"/>
      <c r="H425" s="305"/>
      <c r="I425" s="305"/>
      <c r="J425" s="305"/>
      <c r="K425" s="305"/>
      <c r="L425" s="306"/>
      <c r="M425" s="304" t="s">
        <v>121</v>
      </c>
      <c r="N425" s="305"/>
      <c r="O425" s="306"/>
      <c r="P425" s="44"/>
    </row>
    <row r="426" spans="1:16" ht="12.75" customHeight="1" x14ac:dyDescent="0.2">
      <c r="A426" s="44"/>
      <c r="B426" s="44"/>
      <c r="C426" s="69"/>
      <c r="D426" s="276"/>
      <c r="E426" s="276"/>
      <c r="F426" s="276"/>
      <c r="G426" s="276"/>
      <c r="H426" s="276"/>
      <c r="I426" s="276"/>
      <c r="J426" s="276"/>
      <c r="K426" s="276"/>
      <c r="L426" s="276"/>
      <c r="M426" s="277">
        <v>0</v>
      </c>
      <c r="N426" s="277"/>
      <c r="O426" s="277"/>
      <c r="P426" s="44"/>
    </row>
    <row r="427" spans="1:16" ht="12.75" customHeight="1" x14ac:dyDescent="0.2">
      <c r="A427" s="44"/>
      <c r="B427" s="44"/>
      <c r="C427" s="69"/>
      <c r="D427" s="272" t="s">
        <v>118</v>
      </c>
      <c r="E427" s="272"/>
      <c r="F427" s="272"/>
      <c r="G427" s="272"/>
      <c r="H427" s="272"/>
      <c r="I427" s="272"/>
      <c r="J427" s="272"/>
      <c r="K427" s="272"/>
      <c r="L427" s="272"/>
      <c r="M427" s="263">
        <f>SUM(M426:O426)</f>
        <v>0</v>
      </c>
      <c r="N427" s="264"/>
      <c r="O427" s="265"/>
      <c r="P427" s="44"/>
    </row>
    <row r="428" spans="1:16" ht="12.75" customHeight="1" x14ac:dyDescent="0.2">
      <c r="A428" s="44"/>
      <c r="B428" s="44"/>
      <c r="C428" s="69"/>
      <c r="D428" s="69"/>
      <c r="E428" s="69"/>
      <c r="F428" s="69"/>
      <c r="G428" s="69"/>
      <c r="H428" s="69"/>
      <c r="I428" s="69"/>
      <c r="J428" s="69"/>
      <c r="N428" s="52"/>
      <c r="O428" s="52"/>
      <c r="P428" s="44"/>
    </row>
    <row r="429" spans="1:16" ht="12.75" customHeight="1" x14ac:dyDescent="0.2">
      <c r="A429" s="44"/>
      <c r="B429" s="44"/>
      <c r="C429" s="40" t="s">
        <v>356</v>
      </c>
      <c r="D429" s="69"/>
      <c r="E429" s="69"/>
      <c r="F429" s="69"/>
      <c r="G429" s="69"/>
      <c r="H429" s="69"/>
      <c r="I429" s="69"/>
      <c r="J429" s="69"/>
      <c r="N429" s="52"/>
      <c r="O429" s="52"/>
      <c r="P429" s="44"/>
    </row>
    <row r="430" spans="1:16" ht="7.5" customHeight="1" x14ac:dyDescent="0.2">
      <c r="A430" s="44"/>
      <c r="B430" s="44"/>
      <c r="C430" s="69"/>
      <c r="D430" s="69"/>
      <c r="E430" s="69"/>
      <c r="F430" s="69"/>
      <c r="G430" s="69"/>
      <c r="H430" s="69"/>
      <c r="I430" s="69"/>
      <c r="J430" s="69"/>
      <c r="N430" s="52"/>
      <c r="O430" s="52"/>
      <c r="P430" s="44"/>
    </row>
    <row r="431" spans="1:16" ht="12.75" customHeight="1" x14ac:dyDescent="0.2">
      <c r="A431" s="44"/>
      <c r="B431" s="44"/>
      <c r="C431" s="69"/>
      <c r="D431" s="304" t="s">
        <v>116</v>
      </c>
      <c r="E431" s="305"/>
      <c r="F431" s="305"/>
      <c r="G431" s="305"/>
      <c r="H431" s="305"/>
      <c r="I431" s="305"/>
      <c r="J431" s="305"/>
      <c r="K431" s="305"/>
      <c r="L431" s="306"/>
      <c r="M431" s="304" t="s">
        <v>121</v>
      </c>
      <c r="N431" s="305"/>
      <c r="O431" s="306"/>
      <c r="P431" s="44"/>
    </row>
    <row r="432" spans="1:16" ht="12.75" customHeight="1" x14ac:dyDescent="0.2">
      <c r="A432" s="44"/>
      <c r="B432" s="44"/>
      <c r="C432" s="69"/>
      <c r="D432" s="276"/>
      <c r="E432" s="276"/>
      <c r="F432" s="276"/>
      <c r="G432" s="276"/>
      <c r="H432" s="276"/>
      <c r="I432" s="276"/>
      <c r="J432" s="276"/>
      <c r="K432" s="276"/>
      <c r="L432" s="276"/>
      <c r="M432" s="277">
        <v>0</v>
      </c>
      <c r="N432" s="277"/>
      <c r="O432" s="277"/>
      <c r="P432" s="44"/>
    </row>
    <row r="433" spans="1:16" ht="12.75" customHeight="1" x14ac:dyDescent="0.2">
      <c r="A433" s="44"/>
      <c r="B433" s="44"/>
      <c r="C433" s="69"/>
      <c r="D433" s="272" t="s">
        <v>118</v>
      </c>
      <c r="E433" s="272"/>
      <c r="F433" s="272"/>
      <c r="G433" s="272"/>
      <c r="H433" s="272"/>
      <c r="I433" s="272"/>
      <c r="J433" s="272"/>
      <c r="K433" s="272"/>
      <c r="L433" s="272"/>
      <c r="M433" s="263">
        <f>SUM(M432:O432)</f>
        <v>0</v>
      </c>
      <c r="N433" s="264"/>
      <c r="O433" s="265"/>
      <c r="P433" s="44"/>
    </row>
    <row r="434" spans="1:16" ht="12.75" customHeight="1" x14ac:dyDescent="0.2">
      <c r="A434" s="44"/>
      <c r="B434" s="44"/>
      <c r="C434" s="69"/>
      <c r="D434" s="69"/>
      <c r="E434" s="69"/>
      <c r="F434" s="69"/>
      <c r="G434" s="69"/>
      <c r="H434" s="69"/>
      <c r="I434" s="69"/>
      <c r="J434" s="69"/>
      <c r="N434" s="52"/>
      <c r="O434" s="52"/>
      <c r="P434" s="44"/>
    </row>
    <row r="435" spans="1:16" ht="12.75" customHeight="1" x14ac:dyDescent="0.2">
      <c r="A435" s="44"/>
      <c r="B435" s="44"/>
      <c r="C435" s="40" t="s">
        <v>357</v>
      </c>
      <c r="D435" s="69"/>
      <c r="E435" s="69"/>
      <c r="F435" s="69"/>
      <c r="G435" s="69"/>
      <c r="H435" s="69"/>
      <c r="I435" s="69"/>
      <c r="J435" s="69"/>
      <c r="N435" s="52"/>
      <c r="O435" s="52"/>
      <c r="P435" s="44"/>
    </row>
    <row r="436" spans="1:16" ht="7.5" customHeight="1" x14ac:dyDescent="0.2">
      <c r="A436" s="44"/>
      <c r="B436" s="44"/>
      <c r="C436" s="69"/>
      <c r="D436" s="69"/>
      <c r="E436" s="69"/>
      <c r="F436" s="69"/>
      <c r="G436" s="69"/>
      <c r="H436" s="69"/>
      <c r="I436" s="69"/>
      <c r="J436" s="69"/>
      <c r="N436" s="52"/>
      <c r="O436" s="52"/>
      <c r="P436" s="44"/>
    </row>
    <row r="437" spans="1:16" ht="12.75" customHeight="1" x14ac:dyDescent="0.2">
      <c r="A437" s="44"/>
      <c r="B437" s="44"/>
      <c r="C437" s="69"/>
      <c r="D437" s="304" t="s">
        <v>116</v>
      </c>
      <c r="E437" s="305"/>
      <c r="F437" s="305"/>
      <c r="G437" s="305"/>
      <c r="H437" s="305"/>
      <c r="I437" s="305"/>
      <c r="J437" s="305"/>
      <c r="K437" s="305"/>
      <c r="L437" s="306"/>
      <c r="M437" s="304" t="s">
        <v>121</v>
      </c>
      <c r="N437" s="305"/>
      <c r="O437" s="306"/>
      <c r="P437" s="44"/>
    </row>
    <row r="438" spans="1:16" ht="23.25" customHeight="1" x14ac:dyDescent="0.2">
      <c r="A438" s="44"/>
      <c r="B438" s="44"/>
      <c r="C438" s="69"/>
      <c r="D438" s="340" t="s">
        <v>405</v>
      </c>
      <c r="E438" s="340"/>
      <c r="F438" s="340"/>
      <c r="G438" s="340"/>
      <c r="H438" s="340"/>
      <c r="I438" s="340"/>
      <c r="J438" s="340"/>
      <c r="K438" s="340"/>
      <c r="L438" s="340"/>
      <c r="M438" s="277">
        <v>2167119.79</v>
      </c>
      <c r="N438" s="277"/>
      <c r="O438" s="277"/>
      <c r="P438" s="44"/>
    </row>
    <row r="439" spans="1:16" ht="12.75" customHeight="1" x14ac:dyDescent="0.2">
      <c r="A439" s="44"/>
      <c r="B439" s="44"/>
      <c r="C439" s="69"/>
      <c r="D439" s="272" t="s">
        <v>118</v>
      </c>
      <c r="E439" s="272"/>
      <c r="F439" s="272"/>
      <c r="G439" s="272"/>
      <c r="H439" s="272"/>
      <c r="I439" s="272"/>
      <c r="J439" s="272"/>
      <c r="K439" s="272"/>
      <c r="L439" s="272"/>
      <c r="M439" s="263">
        <f>SUM(M438:O438)</f>
        <v>2167119.79</v>
      </c>
      <c r="N439" s="264"/>
      <c r="O439" s="265"/>
      <c r="P439" s="44"/>
    </row>
    <row r="440" spans="1:16" ht="12.75" customHeight="1" x14ac:dyDescent="0.2">
      <c r="A440" s="44"/>
      <c r="B440" s="44"/>
      <c r="C440" s="69"/>
      <c r="D440" s="69"/>
      <c r="E440" s="69"/>
      <c r="F440" s="69"/>
      <c r="G440" s="69"/>
      <c r="H440" s="69"/>
      <c r="I440" s="69"/>
      <c r="J440" s="69"/>
      <c r="N440" s="52"/>
      <c r="O440" s="52"/>
      <c r="P440" s="44"/>
    </row>
    <row r="441" spans="1:16" ht="12.75" customHeight="1" x14ac:dyDescent="0.2">
      <c r="A441" s="44"/>
      <c r="B441" s="44"/>
      <c r="C441" s="40" t="s">
        <v>358</v>
      </c>
      <c r="D441" s="69"/>
      <c r="E441" s="69"/>
      <c r="F441" s="69"/>
      <c r="G441" s="69"/>
      <c r="H441" s="69"/>
      <c r="I441" s="69"/>
      <c r="J441" s="69"/>
      <c r="N441" s="52"/>
      <c r="O441" s="52"/>
      <c r="P441" s="44"/>
    </row>
    <row r="442" spans="1:16" ht="7.5" customHeight="1" x14ac:dyDescent="0.2">
      <c r="A442" s="44"/>
      <c r="B442" s="44"/>
      <c r="C442" s="69"/>
      <c r="D442" s="69"/>
      <c r="E442" s="69"/>
      <c r="F442" s="69"/>
      <c r="G442" s="69"/>
      <c r="H442" s="69"/>
      <c r="I442" s="69"/>
      <c r="J442" s="69"/>
      <c r="N442" s="52"/>
      <c r="O442" s="52"/>
      <c r="P442" s="44"/>
    </row>
    <row r="443" spans="1:16" ht="12.75" customHeight="1" x14ac:dyDescent="0.2">
      <c r="A443" s="44"/>
      <c r="B443" s="44"/>
      <c r="C443" s="69"/>
      <c r="D443" s="304" t="s">
        <v>116</v>
      </c>
      <c r="E443" s="305"/>
      <c r="F443" s="305"/>
      <c r="G443" s="305"/>
      <c r="H443" s="305"/>
      <c r="I443" s="305"/>
      <c r="J443" s="305"/>
      <c r="K443" s="305"/>
      <c r="L443" s="306"/>
      <c r="M443" s="304" t="s">
        <v>121</v>
      </c>
      <c r="N443" s="305"/>
      <c r="O443" s="306"/>
      <c r="P443" s="44"/>
    </row>
    <row r="444" spans="1:16" ht="12.75" customHeight="1" x14ac:dyDescent="0.2">
      <c r="A444" s="44"/>
      <c r="B444" s="44"/>
      <c r="C444" s="69"/>
      <c r="D444" s="276"/>
      <c r="E444" s="276"/>
      <c r="F444" s="276"/>
      <c r="G444" s="276"/>
      <c r="H444" s="276"/>
      <c r="I444" s="276"/>
      <c r="J444" s="276"/>
      <c r="K444" s="276"/>
      <c r="L444" s="276"/>
      <c r="M444" s="277">
        <v>0</v>
      </c>
      <c r="N444" s="277"/>
      <c r="O444" s="277"/>
      <c r="P444" s="44"/>
    </row>
    <row r="445" spans="1:16" ht="12.75" customHeight="1" x14ac:dyDescent="0.2">
      <c r="A445" s="44"/>
      <c r="B445" s="44"/>
      <c r="C445" s="69"/>
      <c r="D445" s="272" t="s">
        <v>118</v>
      </c>
      <c r="E445" s="272"/>
      <c r="F445" s="272"/>
      <c r="G445" s="272"/>
      <c r="H445" s="272"/>
      <c r="I445" s="272"/>
      <c r="J445" s="272"/>
      <c r="K445" s="272"/>
      <c r="L445" s="272"/>
      <c r="M445" s="263">
        <f>SUM(M444:O444)</f>
        <v>0</v>
      </c>
      <c r="N445" s="264"/>
      <c r="O445" s="265"/>
      <c r="P445" s="44"/>
    </row>
    <row r="446" spans="1:16" ht="12.75" customHeight="1" x14ac:dyDescent="0.2">
      <c r="A446" s="44"/>
      <c r="B446" s="44"/>
      <c r="C446" s="69"/>
      <c r="D446" s="69"/>
      <c r="E446" s="69"/>
      <c r="F446" s="69"/>
      <c r="G446" s="69"/>
      <c r="H446" s="69"/>
      <c r="I446" s="69"/>
      <c r="J446" s="69"/>
      <c r="N446" s="52"/>
      <c r="O446" s="52"/>
      <c r="P446" s="44"/>
    </row>
    <row r="447" spans="1:16" ht="12.75" customHeight="1" x14ac:dyDescent="0.2">
      <c r="A447" s="44"/>
      <c r="B447" s="44"/>
      <c r="C447" s="69"/>
      <c r="D447" s="69"/>
      <c r="E447" s="69"/>
      <c r="F447" s="69"/>
      <c r="G447" s="69"/>
      <c r="H447" s="69"/>
      <c r="I447" s="69"/>
      <c r="J447" s="69"/>
      <c r="N447" s="52"/>
      <c r="O447" s="52"/>
      <c r="P447" s="44"/>
    </row>
    <row r="448" spans="1:16" ht="12" customHeight="1" x14ac:dyDescent="0.2">
      <c r="B448" s="76" t="s">
        <v>265</v>
      </c>
      <c r="C448" s="76" t="s">
        <v>8</v>
      </c>
      <c r="D448" s="39"/>
      <c r="E448" s="39"/>
      <c r="F448" s="39"/>
      <c r="G448" s="39"/>
      <c r="H448" s="39"/>
      <c r="I448" s="39"/>
      <c r="J448" s="39"/>
      <c r="K448" s="39"/>
      <c r="L448" s="39"/>
      <c r="M448" s="39"/>
      <c r="N448" s="39"/>
      <c r="O448" s="39"/>
      <c r="P448" s="39"/>
    </row>
    <row r="449" spans="1:16" ht="12" customHeight="1" x14ac:dyDescent="0.2">
      <c r="B449" s="39"/>
      <c r="C449" s="39"/>
      <c r="D449" s="39"/>
      <c r="E449" s="39"/>
      <c r="F449" s="39"/>
      <c r="G449" s="39"/>
      <c r="H449" s="39"/>
      <c r="I449" s="39"/>
      <c r="J449" s="39"/>
      <c r="K449" s="39"/>
      <c r="L449" s="39"/>
      <c r="M449" s="39"/>
      <c r="N449" s="39"/>
      <c r="O449" s="39"/>
      <c r="P449" s="39"/>
    </row>
    <row r="450" spans="1:16" ht="12" customHeight="1" x14ac:dyDescent="0.2">
      <c r="A450" s="39"/>
      <c r="B450" s="40" t="s">
        <v>0</v>
      </c>
      <c r="C450" s="39"/>
      <c r="D450" s="39"/>
      <c r="E450" s="39"/>
      <c r="F450" s="39"/>
      <c r="G450" s="39"/>
      <c r="H450" s="39"/>
      <c r="I450" s="39"/>
      <c r="J450" s="39"/>
      <c r="K450" s="39"/>
      <c r="L450" s="39"/>
      <c r="M450" s="39"/>
      <c r="N450" s="39"/>
      <c r="O450" s="39"/>
      <c r="P450" s="39"/>
    </row>
    <row r="451" spans="1:16" ht="12" customHeight="1" x14ac:dyDescent="0.2">
      <c r="A451" s="39"/>
      <c r="B451" s="40"/>
      <c r="C451" s="39"/>
      <c r="D451" s="39"/>
      <c r="E451" s="39"/>
      <c r="F451" s="39"/>
      <c r="G451" s="39"/>
      <c r="H451" s="39"/>
      <c r="I451" s="39"/>
      <c r="J451" s="39"/>
      <c r="K451" s="39"/>
      <c r="L451" s="39"/>
      <c r="M451" s="39"/>
      <c r="N451" s="39"/>
      <c r="O451" s="39"/>
      <c r="P451" s="39"/>
    </row>
    <row r="452" spans="1:16" ht="12" customHeight="1" x14ac:dyDescent="0.2">
      <c r="B452" s="109" t="s">
        <v>114</v>
      </c>
      <c r="C452" s="40" t="s">
        <v>9</v>
      </c>
    </row>
    <row r="453" spans="1:16" ht="7.5" customHeight="1" x14ac:dyDescent="0.2">
      <c r="B453" s="109"/>
      <c r="C453" s="40"/>
    </row>
    <row r="454" spans="1:16" ht="12" customHeight="1" x14ac:dyDescent="0.2">
      <c r="A454" s="40"/>
      <c r="B454" s="59" t="s">
        <v>46</v>
      </c>
      <c r="C454" s="253" t="s">
        <v>266</v>
      </c>
      <c r="D454" s="253"/>
      <c r="E454" s="253"/>
      <c r="F454" s="253"/>
      <c r="G454" s="253"/>
      <c r="H454" s="253"/>
      <c r="I454" s="253"/>
      <c r="J454" s="253"/>
      <c r="K454" s="253"/>
      <c r="L454" s="253"/>
      <c r="M454" s="253"/>
      <c r="N454" s="253"/>
      <c r="O454" s="253"/>
      <c r="P454" s="253"/>
    </row>
    <row r="456" spans="1:16" ht="12" customHeight="1" x14ac:dyDescent="0.2">
      <c r="C456" s="110" t="s">
        <v>115</v>
      </c>
      <c r="D456" s="41"/>
      <c r="E456" s="41"/>
      <c r="F456" s="41"/>
      <c r="G456" s="41"/>
      <c r="H456" s="41"/>
      <c r="I456" s="41"/>
      <c r="J456" s="41"/>
      <c r="K456" s="41"/>
      <c r="L456" s="41"/>
      <c r="M456" s="41"/>
      <c r="N456" s="41"/>
      <c r="O456" s="41"/>
      <c r="P456" s="41"/>
    </row>
    <row r="457" spans="1:16" ht="12" customHeight="1" x14ac:dyDescent="0.2">
      <c r="C457" s="41"/>
      <c r="D457" s="41"/>
      <c r="E457" s="41"/>
      <c r="F457" s="41"/>
      <c r="G457" s="41"/>
      <c r="H457" s="41"/>
      <c r="I457" s="41"/>
      <c r="J457" s="41"/>
      <c r="K457" s="41"/>
      <c r="L457" s="41"/>
      <c r="M457" s="41"/>
      <c r="N457" s="41"/>
      <c r="O457" s="41"/>
      <c r="P457" s="41"/>
    </row>
    <row r="458" spans="1:16" ht="12" customHeight="1" x14ac:dyDescent="0.2">
      <c r="C458" s="41"/>
      <c r="D458" s="223" t="s">
        <v>116</v>
      </c>
      <c r="E458" s="223"/>
      <c r="F458" s="223"/>
      <c r="G458" s="223"/>
      <c r="H458" s="223"/>
      <c r="I458" s="223"/>
      <c r="J458" s="223">
        <v>2024</v>
      </c>
      <c r="K458" s="223"/>
      <c r="L458" s="223"/>
      <c r="M458" s="223">
        <v>2023</v>
      </c>
      <c r="N458" s="223"/>
      <c r="O458" s="223"/>
    </row>
    <row r="459" spans="1:16" ht="12" customHeight="1" x14ac:dyDescent="0.2">
      <c r="C459" s="41"/>
      <c r="D459" s="276" t="s">
        <v>413</v>
      </c>
      <c r="E459" s="276"/>
      <c r="F459" s="276"/>
      <c r="G459" s="276"/>
      <c r="H459" s="276"/>
      <c r="I459" s="276"/>
      <c r="J459" s="277">
        <v>0</v>
      </c>
      <c r="K459" s="277"/>
      <c r="L459" s="277"/>
      <c r="M459" s="277">
        <v>0</v>
      </c>
      <c r="N459" s="277"/>
      <c r="O459" s="277"/>
    </row>
    <row r="460" spans="1:16" ht="12" customHeight="1" x14ac:dyDescent="0.2">
      <c r="C460" s="41"/>
      <c r="D460" s="276" t="s">
        <v>414</v>
      </c>
      <c r="E460" s="276"/>
      <c r="F460" s="276"/>
      <c r="G460" s="276"/>
      <c r="H460" s="276"/>
      <c r="I460" s="276"/>
      <c r="J460" s="457">
        <v>68767.05</v>
      </c>
      <c r="K460" s="457"/>
      <c r="L460" s="457"/>
      <c r="M460" s="355">
        <v>637654.67000000004</v>
      </c>
      <c r="N460" s="276"/>
      <c r="O460" s="276"/>
    </row>
    <row r="461" spans="1:16" ht="12" customHeight="1" x14ac:dyDescent="0.2">
      <c r="C461" s="41"/>
      <c r="D461" s="276" t="s">
        <v>599</v>
      </c>
      <c r="E461" s="276"/>
      <c r="F461" s="276"/>
      <c r="G461" s="276"/>
      <c r="H461" s="276"/>
      <c r="I461" s="276"/>
      <c r="J461" s="277">
        <v>27667027.010000002</v>
      </c>
      <c r="K461" s="277"/>
      <c r="L461" s="277"/>
      <c r="M461" s="355">
        <v>27667027.010000002</v>
      </c>
      <c r="N461" s="276"/>
      <c r="O461" s="276"/>
    </row>
    <row r="462" spans="1:16" ht="12" customHeight="1" x14ac:dyDescent="0.2">
      <c r="C462" s="41"/>
      <c r="D462" s="327" t="s">
        <v>118</v>
      </c>
      <c r="E462" s="328"/>
      <c r="F462" s="328"/>
      <c r="G462" s="328"/>
      <c r="H462" s="328"/>
      <c r="I462" s="329"/>
      <c r="J462" s="263">
        <f>SUM(J459:L461)</f>
        <v>27735794.060000002</v>
      </c>
      <c r="K462" s="264"/>
      <c r="L462" s="265"/>
      <c r="M462" s="263">
        <f>SUM(M459:O461)</f>
        <v>28304681.680000003</v>
      </c>
      <c r="N462" s="264"/>
      <c r="O462" s="265"/>
    </row>
    <row r="463" spans="1:16" ht="12" customHeight="1" x14ac:dyDescent="0.2">
      <c r="C463" s="41"/>
      <c r="D463" s="41"/>
      <c r="E463" s="41"/>
      <c r="F463" s="41"/>
      <c r="G463" s="41"/>
      <c r="H463" s="41"/>
      <c r="I463" s="41"/>
      <c r="J463" s="41"/>
      <c r="K463" s="41"/>
      <c r="L463" s="41"/>
      <c r="M463" s="41"/>
      <c r="N463" s="41"/>
      <c r="O463" s="41"/>
      <c r="P463" s="41"/>
    </row>
    <row r="464" spans="1:16" ht="12" customHeight="1" x14ac:dyDescent="0.2">
      <c r="C464" s="111" t="s">
        <v>231</v>
      </c>
      <c r="D464" s="41"/>
      <c r="E464" s="41"/>
      <c r="F464" s="41"/>
      <c r="G464" s="41"/>
      <c r="H464" s="41"/>
      <c r="I464" s="41"/>
      <c r="J464" s="41"/>
      <c r="K464" s="41"/>
      <c r="L464" s="41"/>
      <c r="M464" s="41"/>
      <c r="N464" s="41"/>
      <c r="O464" s="41"/>
      <c r="P464" s="41"/>
    </row>
    <row r="465" spans="1:16" ht="7.5" customHeight="1" x14ac:dyDescent="0.2">
      <c r="C465" s="111"/>
      <c r="D465" s="41"/>
      <c r="E465" s="41"/>
      <c r="F465" s="41"/>
      <c r="G465" s="41"/>
      <c r="H465" s="41"/>
      <c r="I465" s="41"/>
      <c r="J465" s="41"/>
      <c r="K465" s="41"/>
      <c r="L465" s="41"/>
      <c r="M465" s="41"/>
      <c r="N465" s="41"/>
      <c r="O465" s="41"/>
      <c r="P465" s="41"/>
    </row>
    <row r="466" spans="1:16" ht="12" customHeight="1" x14ac:dyDescent="0.2">
      <c r="C466" s="112" t="s">
        <v>385</v>
      </c>
      <c r="D466" s="41"/>
      <c r="E466" s="41"/>
      <c r="F466" s="41"/>
      <c r="G466" s="41"/>
      <c r="H466" s="41"/>
      <c r="I466" s="41"/>
      <c r="J466" s="41"/>
      <c r="K466" s="41"/>
      <c r="L466" s="41"/>
      <c r="M466" s="41"/>
      <c r="N466" s="41"/>
      <c r="O466" s="41"/>
      <c r="P466" s="41"/>
    </row>
    <row r="467" spans="1:16" ht="12" customHeight="1" x14ac:dyDescent="0.2">
      <c r="C467" s="112"/>
      <c r="D467" s="41"/>
      <c r="E467" s="41"/>
      <c r="F467" s="41"/>
      <c r="G467" s="41"/>
      <c r="H467" s="41"/>
      <c r="I467" s="41"/>
      <c r="J467" s="41"/>
      <c r="K467" s="41"/>
      <c r="L467" s="41"/>
      <c r="M467" s="41"/>
      <c r="N467" s="41"/>
      <c r="O467" s="41"/>
      <c r="P467" s="41"/>
    </row>
    <row r="468" spans="1:16" ht="12" customHeight="1" x14ac:dyDescent="0.2">
      <c r="C468" s="41"/>
      <c r="D468" s="41"/>
      <c r="E468" s="41"/>
      <c r="F468" s="223" t="s">
        <v>116</v>
      </c>
      <c r="G468" s="223"/>
      <c r="H468" s="223"/>
      <c r="I468" s="223"/>
      <c r="J468" s="223"/>
      <c r="K468" s="223" t="s">
        <v>121</v>
      </c>
      <c r="L468" s="223"/>
      <c r="M468" s="223"/>
      <c r="N468" s="41"/>
      <c r="O468" s="41"/>
      <c r="P468" s="41"/>
    </row>
    <row r="469" spans="1:16" ht="12" customHeight="1" x14ac:dyDescent="0.2">
      <c r="C469" s="41"/>
      <c r="D469" s="41"/>
      <c r="E469" s="41"/>
      <c r="F469" s="327" t="s">
        <v>118</v>
      </c>
      <c r="G469" s="328"/>
      <c r="H469" s="328"/>
      <c r="I469" s="328"/>
      <c r="J469" s="329"/>
      <c r="K469" s="263">
        <v>0</v>
      </c>
      <c r="L469" s="264"/>
      <c r="M469" s="265"/>
      <c r="N469" s="41"/>
      <c r="O469" s="41"/>
      <c r="P469" s="41"/>
    </row>
    <row r="470" spans="1:16" ht="11.25" customHeight="1" x14ac:dyDescent="0.2">
      <c r="A470" s="44"/>
      <c r="B470" s="44"/>
      <c r="C470" s="44"/>
      <c r="D470" s="52"/>
      <c r="E470" s="52"/>
      <c r="F470" s="52"/>
      <c r="G470" s="52"/>
      <c r="H470" s="52"/>
      <c r="I470" s="52"/>
      <c r="J470" s="52"/>
      <c r="K470" s="52"/>
      <c r="L470" s="52"/>
      <c r="M470" s="52"/>
      <c r="N470" s="52"/>
      <c r="O470" s="52"/>
      <c r="P470" s="44"/>
    </row>
    <row r="471" spans="1:16" ht="11.25" customHeight="1" x14ac:dyDescent="0.2">
      <c r="A471" s="44"/>
      <c r="B471" s="44"/>
      <c r="C471" s="111" t="s">
        <v>119</v>
      </c>
      <c r="D471" s="41"/>
      <c r="E471" s="41"/>
      <c r="F471" s="41"/>
      <c r="G471" s="41"/>
      <c r="H471" s="41"/>
      <c r="I471" s="41"/>
      <c r="J471" s="41"/>
      <c r="K471" s="41"/>
      <c r="L471" s="41"/>
      <c r="M471" s="41"/>
      <c r="N471" s="41"/>
      <c r="O471" s="41"/>
      <c r="P471" s="41"/>
    </row>
    <row r="472" spans="1:16" ht="7.5" customHeight="1" x14ac:dyDescent="0.2">
      <c r="A472" s="44"/>
      <c r="B472" s="44"/>
      <c r="C472" s="111"/>
      <c r="D472" s="41"/>
      <c r="E472" s="41"/>
      <c r="F472" s="41"/>
      <c r="G472" s="41"/>
      <c r="H472" s="41"/>
      <c r="I472" s="41"/>
      <c r="J472" s="41"/>
      <c r="K472" s="41"/>
      <c r="L472" s="41"/>
      <c r="M472" s="41"/>
      <c r="N472" s="41"/>
      <c r="O472" s="41"/>
      <c r="P472" s="41"/>
    </row>
    <row r="473" spans="1:16" ht="24" customHeight="1" x14ac:dyDescent="0.2">
      <c r="A473" s="44"/>
      <c r="B473" s="44"/>
      <c r="C473" s="335" t="s">
        <v>600</v>
      </c>
      <c r="D473" s="335"/>
      <c r="E473" s="335"/>
      <c r="F473" s="335"/>
      <c r="G473" s="335"/>
      <c r="H473" s="335"/>
      <c r="I473" s="335"/>
      <c r="J473" s="335"/>
      <c r="K473" s="335"/>
      <c r="L473" s="335"/>
      <c r="M473" s="335"/>
      <c r="N473" s="335"/>
      <c r="O473" s="335"/>
      <c r="P473" s="41"/>
    </row>
    <row r="474" spans="1:16" ht="11.25" customHeight="1" x14ac:dyDescent="0.2">
      <c r="A474" s="44"/>
      <c r="B474" s="44"/>
      <c r="C474" s="41"/>
      <c r="D474" s="41"/>
      <c r="E474" s="41"/>
      <c r="F474" s="41"/>
      <c r="G474" s="41"/>
      <c r="H474" s="41"/>
      <c r="I474" s="41"/>
      <c r="J474" s="41"/>
      <c r="K474" s="41"/>
      <c r="L474" s="41"/>
      <c r="M474" s="41"/>
      <c r="N474" s="41"/>
      <c r="O474" s="41"/>
      <c r="P474" s="41"/>
    </row>
    <row r="475" spans="1:16" ht="11.25" customHeight="1" x14ac:dyDescent="0.2">
      <c r="A475" s="44"/>
      <c r="B475" s="44"/>
      <c r="C475" s="41"/>
      <c r="D475" s="41"/>
      <c r="E475" s="41"/>
      <c r="F475" s="223" t="s">
        <v>120</v>
      </c>
      <c r="G475" s="223"/>
      <c r="H475" s="223"/>
      <c r="I475" s="223"/>
      <c r="J475" s="223"/>
      <c r="K475" s="223" t="s">
        <v>121</v>
      </c>
      <c r="L475" s="223"/>
      <c r="M475" s="223"/>
      <c r="O475" s="41"/>
      <c r="P475" s="41"/>
    </row>
    <row r="476" spans="1:16" ht="11.25" customHeight="1" x14ac:dyDescent="0.2">
      <c r="A476" s="44"/>
      <c r="B476" s="44"/>
      <c r="C476" s="41"/>
      <c r="D476" s="41"/>
      <c r="E476" s="41"/>
      <c r="F476" s="276" t="s">
        <v>601</v>
      </c>
      <c r="G476" s="276"/>
      <c r="H476" s="276"/>
      <c r="I476" s="276"/>
      <c r="J476" s="276"/>
      <c r="K476" s="237">
        <v>57102.26</v>
      </c>
      <c r="L476" s="271"/>
      <c r="M476" s="271"/>
      <c r="O476" s="41"/>
      <c r="P476" s="41"/>
    </row>
    <row r="477" spans="1:16" ht="11.25" customHeight="1" x14ac:dyDescent="0.2">
      <c r="A477" s="44"/>
      <c r="B477" s="44"/>
      <c r="C477" s="41"/>
      <c r="D477" s="41"/>
      <c r="E477" s="41"/>
      <c r="F477" s="276" t="s">
        <v>602</v>
      </c>
      <c r="G477" s="276"/>
      <c r="H477" s="276"/>
      <c r="I477" s="276"/>
      <c r="J477" s="276"/>
      <c r="K477" s="237">
        <v>11664.79</v>
      </c>
      <c r="L477" s="271"/>
      <c r="M477" s="271"/>
      <c r="O477" s="41"/>
      <c r="P477" s="41"/>
    </row>
    <row r="478" spans="1:16" ht="11.25" customHeight="1" x14ac:dyDescent="0.2">
      <c r="A478" s="44"/>
      <c r="B478" s="44"/>
      <c r="C478" s="41"/>
      <c r="D478" s="41"/>
      <c r="E478" s="41"/>
      <c r="F478" s="327" t="s">
        <v>118</v>
      </c>
      <c r="G478" s="328"/>
      <c r="H478" s="328"/>
      <c r="I478" s="328"/>
      <c r="J478" s="329"/>
      <c r="K478" s="263">
        <f>SUM(K476:M477)</f>
        <v>68767.05</v>
      </c>
      <c r="L478" s="264"/>
      <c r="M478" s="265"/>
      <c r="O478" s="41"/>
      <c r="P478" s="41"/>
    </row>
    <row r="479" spans="1:16" ht="11.25" customHeight="1" x14ac:dyDescent="0.2">
      <c r="A479" s="44"/>
      <c r="B479" s="44"/>
      <c r="C479" s="41"/>
      <c r="D479" s="41"/>
      <c r="E479" s="41"/>
      <c r="F479" s="41"/>
      <c r="G479" s="41"/>
      <c r="H479" s="41"/>
      <c r="I479" s="41"/>
      <c r="J479" s="41"/>
      <c r="K479" s="41"/>
      <c r="L479" s="41"/>
      <c r="M479" s="41"/>
      <c r="N479" s="41"/>
      <c r="O479" s="41"/>
      <c r="P479" s="41"/>
    </row>
    <row r="480" spans="1:16" ht="11.25" customHeight="1" x14ac:dyDescent="0.2">
      <c r="A480" s="44"/>
      <c r="B480" s="44"/>
      <c r="C480" s="111" t="s">
        <v>122</v>
      </c>
      <c r="D480" s="110"/>
      <c r="E480" s="110"/>
      <c r="F480" s="110"/>
      <c r="G480" s="110"/>
      <c r="H480" s="110"/>
      <c r="I480" s="110"/>
      <c r="J480" s="110"/>
      <c r="K480" s="110"/>
      <c r="L480" s="110"/>
      <c r="M480" s="110"/>
      <c r="N480" s="110"/>
      <c r="O480" s="110"/>
      <c r="P480" s="110"/>
    </row>
    <row r="481" spans="1:16" ht="7.5" customHeight="1" x14ac:dyDescent="0.2">
      <c r="A481" s="44"/>
      <c r="B481" s="44"/>
      <c r="C481" s="111"/>
      <c r="D481" s="110"/>
      <c r="E481" s="110"/>
      <c r="F481" s="110"/>
      <c r="G481" s="110"/>
      <c r="H481" s="110"/>
      <c r="I481" s="110"/>
      <c r="J481" s="110"/>
      <c r="K481" s="110"/>
      <c r="L481" s="110"/>
      <c r="M481" s="110"/>
      <c r="N481" s="110"/>
      <c r="O481" s="110"/>
      <c r="P481" s="110"/>
    </row>
    <row r="482" spans="1:16" ht="24" customHeight="1" x14ac:dyDescent="0.2">
      <c r="A482" s="44"/>
      <c r="B482" s="44"/>
      <c r="C482" s="336" t="s">
        <v>603</v>
      </c>
      <c r="D482" s="336"/>
      <c r="E482" s="336"/>
      <c r="F482" s="336"/>
      <c r="G482" s="336"/>
      <c r="H482" s="336"/>
      <c r="I482" s="336"/>
      <c r="J482" s="336"/>
      <c r="K482" s="336"/>
      <c r="L482" s="336"/>
      <c r="M482" s="336"/>
      <c r="N482" s="336"/>
      <c r="O482" s="336"/>
      <c r="P482" s="177"/>
    </row>
    <row r="483" spans="1:16" ht="11.25" customHeight="1" x14ac:dyDescent="0.2">
      <c r="A483" s="44"/>
      <c r="B483" s="44"/>
      <c r="C483" s="110"/>
      <c r="D483" s="110"/>
      <c r="E483" s="110"/>
      <c r="F483" s="110"/>
      <c r="G483" s="110"/>
      <c r="H483" s="110"/>
      <c r="I483" s="110"/>
      <c r="J483" s="110"/>
      <c r="K483" s="110"/>
      <c r="L483" s="110"/>
      <c r="M483" s="110"/>
      <c r="N483" s="110"/>
      <c r="O483" s="110"/>
      <c r="P483" s="110"/>
    </row>
    <row r="484" spans="1:16" ht="11.25" customHeight="1" x14ac:dyDescent="0.2">
      <c r="A484" s="44"/>
      <c r="B484" s="44"/>
      <c r="C484" s="41"/>
      <c r="D484" s="41"/>
      <c r="E484" s="41"/>
      <c r="F484" s="223" t="s">
        <v>120</v>
      </c>
      <c r="G484" s="223"/>
      <c r="H484" s="223"/>
      <c r="I484" s="223"/>
      <c r="J484" s="223"/>
      <c r="K484" s="223" t="s">
        <v>121</v>
      </c>
      <c r="L484" s="223"/>
      <c r="M484" s="223"/>
      <c r="O484" s="41"/>
      <c r="P484" s="41"/>
    </row>
    <row r="485" spans="1:16" ht="11.25" customHeight="1" x14ac:dyDescent="0.2">
      <c r="A485" s="44"/>
      <c r="B485" s="44"/>
      <c r="C485" s="41"/>
      <c r="D485" s="41"/>
      <c r="E485" s="41"/>
      <c r="F485" s="327" t="s">
        <v>118</v>
      </c>
      <c r="G485" s="328"/>
      <c r="H485" s="328"/>
      <c r="I485" s="328"/>
      <c r="J485" s="329"/>
      <c r="K485" s="263">
        <v>0</v>
      </c>
      <c r="L485" s="264"/>
      <c r="M485" s="265"/>
      <c r="O485" s="41"/>
      <c r="P485" s="41"/>
    </row>
    <row r="486" spans="1:16" ht="11.25" customHeight="1" x14ac:dyDescent="0.2">
      <c r="A486" s="44"/>
      <c r="B486" s="44"/>
      <c r="C486" s="41"/>
      <c r="D486" s="41"/>
      <c r="E486" s="41"/>
      <c r="F486" s="41"/>
      <c r="G486" s="41"/>
      <c r="H486" s="41"/>
      <c r="I486" s="41"/>
      <c r="J486" s="41"/>
      <c r="K486" s="41"/>
      <c r="L486" s="41"/>
      <c r="M486" s="41"/>
      <c r="N486" s="41"/>
      <c r="O486" s="41"/>
      <c r="P486" s="41"/>
    </row>
    <row r="487" spans="1:16" ht="11.25" customHeight="1" x14ac:dyDescent="0.2">
      <c r="A487" s="44"/>
      <c r="B487" s="44"/>
      <c r="C487" s="111" t="s">
        <v>123</v>
      </c>
      <c r="D487" s="110"/>
      <c r="E487" s="110"/>
      <c r="F487" s="110"/>
      <c r="G487" s="110"/>
      <c r="H487" s="110"/>
      <c r="I487" s="110"/>
      <c r="J487" s="110"/>
      <c r="K487" s="110"/>
      <c r="L487" s="110"/>
      <c r="M487" s="110"/>
      <c r="N487" s="110"/>
      <c r="O487" s="110"/>
      <c r="P487" s="110"/>
    </row>
    <row r="488" spans="1:16" ht="7.5" customHeight="1" x14ac:dyDescent="0.2">
      <c r="A488" s="44"/>
      <c r="B488" s="44"/>
      <c r="C488" s="111"/>
      <c r="D488" s="110"/>
      <c r="E488" s="110"/>
      <c r="F488" s="110"/>
      <c r="G488" s="110"/>
      <c r="H488" s="110"/>
      <c r="I488" s="110"/>
      <c r="J488" s="110"/>
      <c r="K488" s="110"/>
      <c r="L488" s="110"/>
      <c r="M488" s="110"/>
      <c r="N488" s="110"/>
      <c r="O488" s="110"/>
      <c r="P488" s="110"/>
    </row>
    <row r="489" spans="1:16" ht="11.25" customHeight="1" x14ac:dyDescent="0.2">
      <c r="A489" s="44"/>
      <c r="B489" s="44"/>
      <c r="C489" s="459" t="s">
        <v>125</v>
      </c>
      <c r="D489" s="459"/>
      <c r="E489" s="459"/>
      <c r="F489" s="459"/>
      <c r="G489" s="459"/>
      <c r="H489" s="459"/>
      <c r="I489" s="459"/>
      <c r="J489" s="459"/>
      <c r="K489" s="459"/>
      <c r="L489" s="459"/>
      <c r="M489" s="459"/>
      <c r="N489" s="459"/>
      <c r="O489" s="459"/>
      <c r="P489" s="459"/>
    </row>
    <row r="490" spans="1:16" ht="11.25" customHeight="1" x14ac:dyDescent="0.2">
      <c r="A490" s="44"/>
      <c r="B490" s="44"/>
      <c r="C490" s="41"/>
      <c r="D490" s="41"/>
      <c r="E490" s="41"/>
      <c r="F490" s="41"/>
      <c r="G490" s="41"/>
      <c r="H490" s="41"/>
      <c r="I490" s="41"/>
      <c r="J490" s="41"/>
      <c r="K490" s="41"/>
      <c r="L490" s="41"/>
      <c r="M490" s="41"/>
      <c r="N490" s="41"/>
      <c r="O490" s="41"/>
      <c r="P490" s="41"/>
    </row>
    <row r="491" spans="1:16" ht="11.25" customHeight="1" x14ac:dyDescent="0.2">
      <c r="A491" s="44"/>
      <c r="B491" s="44"/>
      <c r="C491" s="41"/>
      <c r="D491" s="41"/>
      <c r="E491" s="41"/>
      <c r="F491" s="223" t="s">
        <v>120</v>
      </c>
      <c r="G491" s="223"/>
      <c r="H491" s="223"/>
      <c r="I491" s="223"/>
      <c r="J491" s="223"/>
      <c r="K491" s="223" t="s">
        <v>121</v>
      </c>
      <c r="L491" s="223"/>
      <c r="M491" s="223"/>
      <c r="O491" s="41"/>
      <c r="P491" s="41"/>
    </row>
    <row r="492" spans="1:16" ht="11.25" customHeight="1" x14ac:dyDescent="0.2">
      <c r="A492" s="44"/>
      <c r="B492" s="44"/>
      <c r="C492" s="41"/>
      <c r="D492" s="41"/>
      <c r="E492" s="41"/>
      <c r="F492" s="327" t="s">
        <v>118</v>
      </c>
      <c r="G492" s="328"/>
      <c r="H492" s="328"/>
      <c r="I492" s="328"/>
      <c r="J492" s="329"/>
      <c r="K492" s="345">
        <v>0</v>
      </c>
      <c r="L492" s="346"/>
      <c r="M492" s="347"/>
      <c r="O492" s="41"/>
      <c r="P492" s="41"/>
    </row>
    <row r="493" spans="1:16" ht="12" customHeight="1" x14ac:dyDescent="0.2">
      <c r="A493" s="53"/>
      <c r="C493" s="41"/>
      <c r="D493" s="41"/>
      <c r="E493" s="41"/>
      <c r="F493" s="63"/>
      <c r="G493" s="63"/>
      <c r="H493" s="63"/>
      <c r="I493" s="63"/>
      <c r="J493" s="63"/>
      <c r="K493" s="70"/>
      <c r="L493" s="70"/>
      <c r="M493" s="70"/>
      <c r="O493" s="41"/>
      <c r="P493" s="41"/>
    </row>
    <row r="494" spans="1:16" ht="12" customHeight="1" x14ac:dyDescent="0.2">
      <c r="A494" s="53"/>
      <c r="B494" s="109" t="s">
        <v>114</v>
      </c>
      <c r="C494" s="40" t="s">
        <v>343</v>
      </c>
    </row>
    <row r="495" spans="1:16" ht="7.5" customHeight="1" x14ac:dyDescent="0.2">
      <c r="A495" s="53"/>
      <c r="B495" s="109"/>
      <c r="C495" s="40"/>
    </row>
    <row r="496" spans="1:16" ht="12" customHeight="1" x14ac:dyDescent="0.2">
      <c r="A496" s="53"/>
      <c r="B496" s="113" t="s">
        <v>45</v>
      </c>
      <c r="C496" s="252" t="s">
        <v>40</v>
      </c>
      <c r="D496" s="252"/>
      <c r="E496" s="252"/>
      <c r="F496" s="252"/>
      <c r="G496" s="252"/>
      <c r="H496" s="252"/>
      <c r="I496" s="252"/>
      <c r="J496" s="252"/>
      <c r="K496" s="252"/>
      <c r="L496" s="252"/>
      <c r="M496" s="252"/>
      <c r="N496" s="252"/>
      <c r="O496" s="252"/>
      <c r="P496" s="252"/>
    </row>
    <row r="497" spans="1:16" ht="12" customHeight="1" x14ac:dyDescent="0.2">
      <c r="A497" s="53"/>
      <c r="B497" s="42"/>
      <c r="C497" s="252"/>
      <c r="D497" s="252"/>
      <c r="E497" s="252"/>
      <c r="F497" s="252"/>
      <c r="G497" s="252"/>
      <c r="H497" s="252"/>
      <c r="I497" s="252"/>
      <c r="J497" s="252"/>
      <c r="K497" s="252"/>
      <c r="L497" s="252"/>
      <c r="M497" s="252"/>
      <c r="N497" s="252"/>
      <c r="O497" s="252"/>
      <c r="P497" s="252"/>
    </row>
    <row r="498" spans="1:16" ht="6" customHeight="1" x14ac:dyDescent="0.2">
      <c r="A498" s="53"/>
      <c r="B498" s="42"/>
      <c r="C498" s="42"/>
      <c r="D498" s="42"/>
      <c r="E498" s="42"/>
      <c r="F498" s="42"/>
      <c r="G498" s="42"/>
      <c r="H498" s="42"/>
      <c r="I498" s="42"/>
      <c r="J498" s="42"/>
      <c r="K498" s="42"/>
      <c r="L498" s="42"/>
      <c r="M498" s="42"/>
      <c r="N498" s="42"/>
      <c r="O498" s="42"/>
      <c r="P498" s="42"/>
    </row>
    <row r="499" spans="1:16" ht="12" customHeight="1" x14ac:dyDescent="0.2">
      <c r="A499" s="53"/>
      <c r="B499" s="113" t="s">
        <v>47</v>
      </c>
      <c r="C499" s="458" t="s">
        <v>267</v>
      </c>
      <c r="D499" s="458"/>
      <c r="E499" s="458"/>
      <c r="F499" s="458"/>
      <c r="G499" s="458"/>
      <c r="H499" s="458"/>
      <c r="I499" s="458"/>
      <c r="J499" s="458"/>
      <c r="K499" s="458"/>
      <c r="L499" s="458"/>
      <c r="M499" s="458"/>
      <c r="N499" s="458"/>
      <c r="O499" s="458"/>
      <c r="P499" s="458"/>
    </row>
    <row r="500" spans="1:16" ht="12" customHeight="1" x14ac:dyDescent="0.2">
      <c r="A500" s="53"/>
      <c r="B500" s="42"/>
      <c r="C500" s="458"/>
      <c r="D500" s="458"/>
      <c r="E500" s="458"/>
      <c r="F500" s="458"/>
      <c r="G500" s="458"/>
      <c r="H500" s="458"/>
      <c r="I500" s="458"/>
      <c r="J500" s="458"/>
      <c r="K500" s="458"/>
      <c r="L500" s="458"/>
      <c r="M500" s="458"/>
      <c r="N500" s="458"/>
      <c r="O500" s="458"/>
      <c r="P500" s="458"/>
    </row>
    <row r="501" spans="1:16" ht="12" customHeight="1" x14ac:dyDescent="0.2">
      <c r="A501" s="53"/>
      <c r="B501" s="42"/>
      <c r="C501" s="458"/>
      <c r="D501" s="458"/>
      <c r="E501" s="458"/>
      <c r="F501" s="458"/>
      <c r="G501" s="458"/>
      <c r="H501" s="458"/>
      <c r="I501" s="458"/>
      <c r="J501" s="458"/>
      <c r="K501" s="458"/>
      <c r="L501" s="458"/>
      <c r="M501" s="458"/>
      <c r="N501" s="458"/>
      <c r="O501" s="458"/>
      <c r="P501" s="458"/>
    </row>
    <row r="502" spans="1:16" ht="6.75" customHeight="1" x14ac:dyDescent="0.2">
      <c r="A502" s="53"/>
      <c r="B502" s="44"/>
      <c r="C502" s="44"/>
      <c r="D502" s="44"/>
      <c r="E502" s="44"/>
      <c r="F502" s="44"/>
      <c r="G502" s="44"/>
      <c r="H502" s="44"/>
      <c r="I502" s="44"/>
      <c r="J502" s="44"/>
      <c r="K502" s="44"/>
      <c r="L502" s="44"/>
      <c r="M502" s="44"/>
      <c r="N502" s="44"/>
      <c r="O502" s="44"/>
      <c r="P502" s="44"/>
    </row>
    <row r="503" spans="1:16" ht="12" customHeight="1" x14ac:dyDescent="0.2">
      <c r="A503" s="53"/>
      <c r="B503" s="44"/>
      <c r="C503" s="295" t="s">
        <v>116</v>
      </c>
      <c r="D503" s="296"/>
      <c r="E503" s="296"/>
      <c r="F503" s="296"/>
      <c r="G503" s="296"/>
      <c r="H503" s="296"/>
      <c r="I503" s="296"/>
      <c r="J503" s="295">
        <v>2024</v>
      </c>
      <c r="K503" s="296"/>
      <c r="L503" s="297"/>
      <c r="M503" s="295">
        <v>2023</v>
      </c>
      <c r="N503" s="296"/>
      <c r="O503" s="297"/>
    </row>
    <row r="504" spans="1:16" ht="12" customHeight="1" x14ac:dyDescent="0.2">
      <c r="A504" s="53"/>
      <c r="B504" s="44"/>
      <c r="C504" s="301" t="s">
        <v>715</v>
      </c>
      <c r="D504" s="302"/>
      <c r="E504" s="302"/>
      <c r="F504" s="302"/>
      <c r="G504" s="302"/>
      <c r="H504" s="302"/>
      <c r="I504" s="302"/>
      <c r="J504" s="233">
        <v>6261193</v>
      </c>
      <c r="K504" s="314"/>
      <c r="L504" s="315"/>
      <c r="M504" s="233">
        <v>6261193</v>
      </c>
      <c r="N504" s="314"/>
      <c r="O504" s="315"/>
    </row>
    <row r="505" spans="1:16" ht="12" customHeight="1" x14ac:dyDescent="0.2">
      <c r="A505" s="53"/>
      <c r="B505" s="44"/>
      <c r="C505" s="301" t="s">
        <v>716</v>
      </c>
      <c r="D505" s="302"/>
      <c r="E505" s="302"/>
      <c r="F505" s="302"/>
      <c r="G505" s="302"/>
      <c r="H505" s="302"/>
      <c r="I505" s="302"/>
      <c r="J505" s="233">
        <v>557322.13</v>
      </c>
      <c r="K505" s="314"/>
      <c r="L505" s="315"/>
      <c r="M505" s="233">
        <v>179081.98</v>
      </c>
      <c r="N505" s="314"/>
      <c r="O505" s="315"/>
    </row>
    <row r="506" spans="1:16" ht="23.25" customHeight="1" x14ac:dyDescent="0.2">
      <c r="A506" s="53"/>
      <c r="B506" s="44"/>
      <c r="C506" s="497" t="s">
        <v>604</v>
      </c>
      <c r="D506" s="498"/>
      <c r="E506" s="498"/>
      <c r="F506" s="498"/>
      <c r="G506" s="498"/>
      <c r="H506" s="498"/>
      <c r="I506" s="499"/>
      <c r="J506" s="307">
        <v>0</v>
      </c>
      <c r="K506" s="308"/>
      <c r="L506" s="309"/>
      <c r="M506" s="439">
        <v>0</v>
      </c>
      <c r="N506" s="445"/>
      <c r="O506" s="446"/>
    </row>
    <row r="507" spans="1:16" ht="12" customHeight="1" x14ac:dyDescent="0.2">
      <c r="A507" s="53"/>
      <c r="B507" s="44"/>
      <c r="C507" s="316" t="s">
        <v>118</v>
      </c>
      <c r="D507" s="317"/>
      <c r="E507" s="317"/>
      <c r="F507" s="317"/>
      <c r="G507" s="317"/>
      <c r="H507" s="317"/>
      <c r="I507" s="317"/>
      <c r="J507" s="263">
        <f>J504+J505+J506</f>
        <v>6818515.1299999999</v>
      </c>
      <c r="K507" s="264"/>
      <c r="L507" s="265"/>
      <c r="M507" s="263">
        <f>SUM(M504:O506)</f>
        <v>6440274.9800000004</v>
      </c>
      <c r="N507" s="264"/>
      <c r="O507" s="265"/>
    </row>
    <row r="508" spans="1:16" ht="5.25" customHeight="1" x14ac:dyDescent="0.2">
      <c r="A508" s="53"/>
      <c r="B508" s="44"/>
      <c r="C508" s="44"/>
      <c r="D508" s="44"/>
      <c r="E508" s="44"/>
      <c r="F508" s="44"/>
      <c r="G508" s="44"/>
      <c r="H508" s="44"/>
      <c r="I508" s="44"/>
      <c r="J508" s="44"/>
      <c r="K508" s="44"/>
      <c r="L508" s="44"/>
      <c r="M508" s="44"/>
      <c r="N508" s="44"/>
      <c r="O508" s="44"/>
      <c r="P508" s="44"/>
    </row>
    <row r="509" spans="1:16" ht="12" customHeight="1" x14ac:dyDescent="0.2">
      <c r="A509" s="53"/>
      <c r="B509" s="44"/>
      <c r="C509" s="111" t="s">
        <v>361</v>
      </c>
      <c r="D509" s="44"/>
      <c r="E509" s="44"/>
      <c r="F509" s="44"/>
      <c r="G509" s="44"/>
      <c r="H509" s="44"/>
      <c r="I509" s="44"/>
      <c r="J509" s="44"/>
      <c r="K509" s="44"/>
      <c r="L509" s="44"/>
      <c r="M509" s="44"/>
      <c r="N509" s="44"/>
      <c r="O509" s="44"/>
      <c r="P509" s="44"/>
    </row>
    <row r="510" spans="1:16" ht="7.5" customHeight="1" x14ac:dyDescent="0.2">
      <c r="A510" s="53"/>
      <c r="B510" s="44"/>
      <c r="C510" s="44"/>
      <c r="D510" s="44"/>
      <c r="E510" s="44"/>
      <c r="F510" s="44"/>
      <c r="O510" s="44"/>
      <c r="P510" s="44"/>
    </row>
    <row r="511" spans="1:16" ht="12" customHeight="1" x14ac:dyDescent="0.2">
      <c r="A511" s="53"/>
      <c r="B511" s="44"/>
      <c r="C511" s="376" t="s">
        <v>362</v>
      </c>
      <c r="D511" s="376"/>
      <c r="E511" s="376"/>
      <c r="F511" s="376"/>
      <c r="G511" s="376"/>
      <c r="H511" s="376"/>
      <c r="I511" s="376"/>
      <c r="J511" s="376"/>
      <c r="K511" s="376"/>
      <c r="L511" s="376"/>
      <c r="M511" s="376"/>
      <c r="N511" s="376"/>
      <c r="O511" s="376"/>
      <c r="P511" s="376"/>
    </row>
    <row r="512" spans="1:16" ht="12" customHeight="1" x14ac:dyDescent="0.2">
      <c r="A512" s="53"/>
      <c r="B512" s="44"/>
      <c r="C512" s="376"/>
      <c r="D512" s="376"/>
      <c r="E512" s="376"/>
      <c r="F512" s="376"/>
      <c r="G512" s="376"/>
      <c r="H512" s="376"/>
      <c r="I512" s="376"/>
      <c r="J512" s="376"/>
      <c r="K512" s="376"/>
      <c r="L512" s="376"/>
      <c r="M512" s="376"/>
      <c r="N512" s="376"/>
      <c r="O512" s="376"/>
      <c r="P512" s="376"/>
    </row>
    <row r="513" spans="1:16" ht="6.75" customHeight="1" x14ac:dyDescent="0.2">
      <c r="A513" s="53"/>
      <c r="B513" s="44"/>
      <c r="C513" s="44"/>
      <c r="D513" s="44"/>
      <c r="E513" s="44"/>
      <c r="F513" s="44"/>
      <c r="O513" s="44"/>
      <c r="P513" s="44"/>
    </row>
    <row r="514" spans="1:16" ht="12" customHeight="1" x14ac:dyDescent="0.2">
      <c r="A514" s="53"/>
      <c r="B514" s="44"/>
      <c r="C514" s="44"/>
      <c r="D514" s="223" t="s">
        <v>116</v>
      </c>
      <c r="E514" s="223"/>
      <c r="F514" s="223"/>
      <c r="G514" s="223"/>
      <c r="H514" s="223"/>
      <c r="I514" s="223">
        <v>2024</v>
      </c>
      <c r="J514" s="223"/>
      <c r="K514" s="223"/>
      <c r="L514" s="304">
        <v>2023</v>
      </c>
      <c r="M514" s="305"/>
      <c r="N514" s="306"/>
      <c r="O514" s="44"/>
      <c r="P514" s="44"/>
    </row>
    <row r="515" spans="1:16" ht="12" customHeight="1" x14ac:dyDescent="0.2">
      <c r="A515" s="53"/>
      <c r="B515" s="44"/>
      <c r="C515" s="44"/>
      <c r="D515" s="516" t="s">
        <v>399</v>
      </c>
      <c r="E515" s="516"/>
      <c r="F515" s="516"/>
      <c r="G515" s="516"/>
      <c r="H515" s="516"/>
      <c r="I515" s="233">
        <v>6261193</v>
      </c>
      <c r="J515" s="450"/>
      <c r="K515" s="451"/>
      <c r="L515" s="307">
        <v>6261193</v>
      </c>
      <c r="M515" s="308"/>
      <c r="N515" s="309"/>
      <c r="O515" s="44"/>
      <c r="P515" s="44"/>
    </row>
    <row r="516" spans="1:16" ht="12" customHeight="1" x14ac:dyDescent="0.2">
      <c r="A516" s="53"/>
      <c r="B516" s="44"/>
      <c r="C516" s="44"/>
      <c r="D516" s="272" t="s">
        <v>118</v>
      </c>
      <c r="E516" s="272"/>
      <c r="F516" s="272"/>
      <c r="G516" s="272"/>
      <c r="H516" s="272"/>
      <c r="I516" s="263">
        <f>SUM(I515:K515)</f>
        <v>6261193</v>
      </c>
      <c r="J516" s="264"/>
      <c r="K516" s="265"/>
      <c r="L516" s="263">
        <f>SUM(L515:N515)</f>
        <v>6261193</v>
      </c>
      <c r="M516" s="264"/>
      <c r="N516" s="265"/>
      <c r="O516" s="44"/>
      <c r="P516" s="44"/>
    </row>
    <row r="517" spans="1:16" ht="10.5" customHeight="1" x14ac:dyDescent="0.2">
      <c r="A517" s="53"/>
      <c r="B517" s="44"/>
      <c r="C517" s="44"/>
      <c r="D517" s="44"/>
      <c r="E517" s="44"/>
      <c r="F517" s="44"/>
      <c r="G517" s="44"/>
      <c r="H517" s="44"/>
      <c r="I517" s="44"/>
      <c r="J517" s="44"/>
      <c r="K517" s="44"/>
      <c r="L517" s="44"/>
      <c r="M517" s="44"/>
      <c r="N517" s="44"/>
      <c r="O517" s="44"/>
      <c r="P517" s="44"/>
    </row>
    <row r="518" spans="1:16" ht="12" customHeight="1" x14ac:dyDescent="0.2">
      <c r="A518" s="53"/>
      <c r="B518" s="44"/>
      <c r="C518" s="111" t="s">
        <v>124</v>
      </c>
      <c r="D518" s="110"/>
      <c r="E518" s="110"/>
      <c r="F518" s="110"/>
      <c r="G518" s="110"/>
      <c r="H518" s="110"/>
      <c r="I518" s="110"/>
      <c r="J518" s="110"/>
      <c r="K518" s="110"/>
      <c r="L518" s="110"/>
      <c r="M518" s="110"/>
      <c r="N518" s="110"/>
      <c r="O518" s="110"/>
      <c r="P518" s="110"/>
    </row>
    <row r="519" spans="1:16" ht="7.5" customHeight="1" x14ac:dyDescent="0.2">
      <c r="A519" s="53"/>
      <c r="B519" s="44"/>
      <c r="C519" s="111"/>
      <c r="D519" s="110"/>
      <c r="E519" s="110"/>
      <c r="F519" s="110"/>
      <c r="G519" s="110"/>
      <c r="H519" s="110"/>
      <c r="I519" s="110"/>
      <c r="J519" s="110"/>
      <c r="K519" s="110"/>
      <c r="L519" s="110"/>
      <c r="M519" s="110"/>
      <c r="N519" s="110"/>
      <c r="O519" s="110"/>
      <c r="P519" s="110"/>
    </row>
    <row r="520" spans="1:16" ht="23.25" customHeight="1" x14ac:dyDescent="0.2">
      <c r="A520" s="53"/>
      <c r="B520" s="44"/>
      <c r="C520" s="447" t="s">
        <v>605</v>
      </c>
      <c r="D520" s="447"/>
      <c r="E520" s="447"/>
      <c r="F520" s="447"/>
      <c r="G520" s="447"/>
      <c r="H520" s="447"/>
      <c r="I520" s="447"/>
      <c r="J520" s="447"/>
      <c r="K520" s="447"/>
      <c r="L520" s="447"/>
      <c r="M520" s="447"/>
      <c r="N520" s="447"/>
      <c r="O520" s="447"/>
      <c r="P520" s="447"/>
    </row>
    <row r="521" spans="1:16" ht="12" customHeight="1" x14ac:dyDescent="0.2">
      <c r="A521" s="53"/>
      <c r="B521" s="44"/>
      <c r="C521" s="110"/>
      <c r="D521" s="110"/>
      <c r="E521" s="110"/>
      <c r="F521" s="110"/>
      <c r="G521" s="110"/>
      <c r="H521" s="110"/>
      <c r="I521" s="110"/>
      <c r="J521" s="110"/>
      <c r="K521" s="110"/>
      <c r="L521" s="110"/>
      <c r="M521" s="110"/>
      <c r="N521" s="110"/>
      <c r="O521" s="110"/>
      <c r="P521" s="110"/>
    </row>
    <row r="522" spans="1:16" ht="12" customHeight="1" x14ac:dyDescent="0.2">
      <c r="A522" s="53"/>
      <c r="B522" s="44"/>
      <c r="C522" s="110"/>
      <c r="D522" s="448" t="s">
        <v>116</v>
      </c>
      <c r="E522" s="449"/>
      <c r="F522" s="449"/>
      <c r="G522" s="449"/>
      <c r="H522" s="223">
        <v>2024</v>
      </c>
      <c r="I522" s="223"/>
      <c r="J522" s="223"/>
      <c r="K522" s="304">
        <v>2023</v>
      </c>
      <c r="L522" s="305"/>
      <c r="M522" s="306"/>
      <c r="N522" s="110"/>
      <c r="O522" s="110"/>
      <c r="P522" s="110"/>
    </row>
    <row r="523" spans="1:16" ht="12" customHeight="1" x14ac:dyDescent="0.2">
      <c r="A523" s="53"/>
      <c r="B523" s="44"/>
      <c r="C523" s="110"/>
      <c r="D523" s="310" t="s">
        <v>606</v>
      </c>
      <c r="E523" s="311"/>
      <c r="F523" s="311"/>
      <c r="G523" s="311"/>
      <c r="H523" s="233">
        <v>500</v>
      </c>
      <c r="I523" s="312"/>
      <c r="J523" s="313"/>
      <c r="K523" s="233">
        <v>-500</v>
      </c>
      <c r="L523" s="312"/>
      <c r="M523" s="313"/>
      <c r="N523" s="110"/>
      <c r="O523" s="110"/>
      <c r="P523" s="110"/>
    </row>
    <row r="524" spans="1:16" ht="12" customHeight="1" x14ac:dyDescent="0.2">
      <c r="A524" s="53"/>
      <c r="B524" s="44"/>
      <c r="C524" s="110"/>
      <c r="D524" s="310" t="s">
        <v>607</v>
      </c>
      <c r="E524" s="311"/>
      <c r="F524" s="311"/>
      <c r="G524" s="311"/>
      <c r="H524" s="233">
        <v>3288.54</v>
      </c>
      <c r="I524" s="312"/>
      <c r="J524" s="313"/>
      <c r="K524" s="233">
        <v>3628.39</v>
      </c>
      <c r="L524" s="312"/>
      <c r="M524" s="313"/>
      <c r="N524" s="110"/>
      <c r="O524" s="110"/>
      <c r="P524" s="110"/>
    </row>
    <row r="525" spans="1:16" ht="12" customHeight="1" x14ac:dyDescent="0.2">
      <c r="A525" s="53"/>
      <c r="B525" s="44"/>
      <c r="C525" s="110"/>
      <c r="D525" s="310" t="s">
        <v>608</v>
      </c>
      <c r="E525" s="311"/>
      <c r="F525" s="311"/>
      <c r="G525" s="311"/>
      <c r="H525" s="233">
        <v>175953.59</v>
      </c>
      <c r="I525" s="312"/>
      <c r="J525" s="313"/>
      <c r="K525" s="233">
        <v>175953.59</v>
      </c>
      <c r="L525" s="312"/>
      <c r="M525" s="313"/>
      <c r="N525" s="110"/>
      <c r="O525" s="110"/>
      <c r="P525" s="110"/>
    </row>
    <row r="526" spans="1:16" ht="12" customHeight="1" x14ac:dyDescent="0.2">
      <c r="A526" s="53"/>
      <c r="B526" s="44"/>
      <c r="C526" s="110"/>
      <c r="D526" s="310" t="s">
        <v>744</v>
      </c>
      <c r="E526" s="311"/>
      <c r="F526" s="311"/>
      <c r="G526" s="541"/>
      <c r="H526" s="233">
        <v>377580</v>
      </c>
      <c r="I526" s="234"/>
      <c r="J526" s="235"/>
      <c r="K526" s="233">
        <v>0</v>
      </c>
      <c r="L526" s="234"/>
      <c r="M526" s="235"/>
      <c r="N526" s="110"/>
      <c r="O526" s="110"/>
      <c r="P526" s="110"/>
    </row>
    <row r="527" spans="1:16" ht="12" customHeight="1" x14ac:dyDescent="0.2">
      <c r="A527" s="53"/>
      <c r="B527" s="44"/>
      <c r="C527" s="110"/>
      <c r="D527" s="258" t="s">
        <v>118</v>
      </c>
      <c r="E527" s="259"/>
      <c r="F527" s="259"/>
      <c r="G527" s="260"/>
      <c r="H527" s="261">
        <f>SUM(H523:J526)</f>
        <v>557322.13</v>
      </c>
      <c r="I527" s="261"/>
      <c r="J527" s="261"/>
      <c r="K527" s="261">
        <f>SUM(K523:M525)</f>
        <v>179081.98</v>
      </c>
      <c r="L527" s="261"/>
      <c r="M527" s="261"/>
      <c r="N527" s="110"/>
      <c r="O527" s="110"/>
      <c r="P527" s="110"/>
    </row>
    <row r="528" spans="1:16" ht="6" customHeight="1" x14ac:dyDescent="0.2">
      <c r="A528" s="53"/>
      <c r="B528" s="44"/>
      <c r="C528" s="110"/>
      <c r="D528" s="106"/>
      <c r="E528" s="106"/>
      <c r="F528" s="106"/>
      <c r="G528" s="106"/>
      <c r="H528" s="79"/>
      <c r="I528" s="79"/>
      <c r="J528" s="79"/>
      <c r="K528" s="79"/>
      <c r="L528" s="79"/>
      <c r="M528" s="79"/>
      <c r="N528" s="110"/>
      <c r="O528" s="110"/>
      <c r="P528" s="110"/>
    </row>
    <row r="529" spans="1:16" ht="12" customHeight="1" x14ac:dyDescent="0.2">
      <c r="A529" s="53"/>
      <c r="B529" s="44"/>
      <c r="C529" s="114" t="s">
        <v>609</v>
      </c>
      <c r="D529" s="102"/>
      <c r="E529" s="102"/>
      <c r="F529" s="102"/>
      <c r="G529" s="102"/>
      <c r="H529" s="102"/>
      <c r="I529" s="102"/>
      <c r="J529" s="102"/>
      <c r="K529" s="102"/>
      <c r="L529" s="102"/>
      <c r="M529" s="102"/>
      <c r="N529" s="102"/>
      <c r="O529" s="103"/>
      <c r="P529" s="110"/>
    </row>
    <row r="530" spans="1:16" ht="12" customHeight="1" x14ac:dyDescent="0.2">
      <c r="A530" s="53"/>
      <c r="B530" s="44"/>
      <c r="C530" s="114"/>
      <c r="D530" s="102"/>
      <c r="E530" s="102"/>
      <c r="F530" s="102"/>
      <c r="G530" s="102"/>
      <c r="H530" s="102"/>
      <c r="I530" s="102"/>
      <c r="J530" s="102"/>
      <c r="K530" s="102"/>
      <c r="L530" s="102"/>
      <c r="M530" s="102"/>
      <c r="N530" s="102"/>
      <c r="O530" s="103"/>
      <c r="P530" s="110"/>
    </row>
    <row r="531" spans="1:16" ht="12" customHeight="1" x14ac:dyDescent="0.2">
      <c r="A531" s="53"/>
      <c r="B531" s="44"/>
      <c r="C531" s="114"/>
      <c r="D531" s="220" t="s">
        <v>116</v>
      </c>
      <c r="E531" s="221"/>
      <c r="F531" s="221"/>
      <c r="G531" s="221"/>
      <c r="H531" s="221"/>
      <c r="I531" s="221"/>
      <c r="J531" s="222"/>
      <c r="K531" s="321" t="s">
        <v>121</v>
      </c>
      <c r="L531" s="322"/>
      <c r="M531" s="322"/>
      <c r="N531" s="323"/>
      <c r="O531" s="103"/>
      <c r="P531" s="110"/>
    </row>
    <row r="532" spans="1:16" ht="12" customHeight="1" x14ac:dyDescent="0.2">
      <c r="A532" s="53"/>
      <c r="B532" s="44"/>
      <c r="C532" s="114"/>
      <c r="D532" s="324" t="s">
        <v>610</v>
      </c>
      <c r="E532" s="325"/>
      <c r="F532" s="325"/>
      <c r="G532" s="325"/>
      <c r="H532" s="325"/>
      <c r="I532" s="325"/>
      <c r="J532" s="326"/>
      <c r="K532" s="307">
        <v>-500</v>
      </c>
      <c r="L532" s="308"/>
      <c r="M532" s="308"/>
      <c r="N532" s="309"/>
      <c r="O532" s="103"/>
      <c r="P532" s="110"/>
    </row>
    <row r="533" spans="1:16" ht="12" customHeight="1" x14ac:dyDescent="0.2">
      <c r="A533" s="53"/>
      <c r="B533" s="44"/>
      <c r="C533" s="114"/>
      <c r="D533" s="324" t="s">
        <v>750</v>
      </c>
      <c r="E533" s="325"/>
      <c r="F533" s="325"/>
      <c r="G533" s="325"/>
      <c r="H533" s="325"/>
      <c r="I533" s="325"/>
      <c r="J533" s="326"/>
      <c r="K533" s="307">
        <v>1000</v>
      </c>
      <c r="L533" s="308"/>
      <c r="M533" s="308"/>
      <c r="N533" s="309"/>
      <c r="O533" s="103"/>
      <c r="P533" s="110"/>
    </row>
    <row r="534" spans="1:16" ht="12" customHeight="1" x14ac:dyDescent="0.2">
      <c r="A534" s="53"/>
      <c r="B534" s="44"/>
      <c r="C534" s="114"/>
      <c r="D534" s="327" t="s">
        <v>611</v>
      </c>
      <c r="E534" s="328"/>
      <c r="F534" s="328"/>
      <c r="G534" s="328"/>
      <c r="H534" s="328"/>
      <c r="I534" s="328"/>
      <c r="J534" s="329"/>
      <c r="K534" s="330">
        <f>K532+K533</f>
        <v>500</v>
      </c>
      <c r="L534" s="331"/>
      <c r="M534" s="331"/>
      <c r="N534" s="332"/>
      <c r="O534" s="103"/>
      <c r="P534" s="110"/>
    </row>
    <row r="535" spans="1:16" ht="7.5" customHeight="1" x14ac:dyDescent="0.2">
      <c r="A535" s="53"/>
      <c r="B535" s="44"/>
      <c r="C535" s="103"/>
      <c r="D535" s="103"/>
      <c r="E535" s="103"/>
      <c r="F535" s="103"/>
      <c r="G535" s="103"/>
      <c r="H535" s="103"/>
      <c r="I535" s="103"/>
      <c r="J535" s="103"/>
      <c r="K535" s="103"/>
      <c r="L535" s="103"/>
      <c r="M535" s="103"/>
      <c r="N535" s="103"/>
      <c r="O535" s="103"/>
      <c r="P535" s="110"/>
    </row>
    <row r="536" spans="1:16" ht="12" customHeight="1" x14ac:dyDescent="0.2">
      <c r="A536" s="53"/>
      <c r="B536" s="44"/>
      <c r="C536" s="114" t="s">
        <v>612</v>
      </c>
      <c r="D536" s="102"/>
      <c r="E536" s="102"/>
      <c r="F536" s="102"/>
      <c r="G536" s="102"/>
      <c r="H536" s="102"/>
      <c r="I536" s="102"/>
      <c r="J536" s="102"/>
      <c r="K536" s="102"/>
      <c r="L536" s="102"/>
      <c r="M536" s="102"/>
      <c r="N536" s="102"/>
      <c r="O536" s="102"/>
      <c r="P536" s="110"/>
    </row>
    <row r="537" spans="1:16" ht="12" customHeight="1" x14ac:dyDescent="0.2">
      <c r="A537" s="53"/>
      <c r="B537" s="44"/>
      <c r="C537" s="114"/>
      <c r="D537" s="102"/>
      <c r="E537" s="102"/>
      <c r="F537" s="102"/>
      <c r="G537" s="102"/>
      <c r="H537" s="102"/>
      <c r="I537" s="102"/>
      <c r="J537" s="102"/>
      <c r="K537" s="102"/>
      <c r="L537" s="102"/>
      <c r="M537" s="102"/>
      <c r="N537" s="102"/>
      <c r="O537" s="102"/>
      <c r="P537" s="110"/>
    </row>
    <row r="538" spans="1:16" ht="12" customHeight="1" x14ac:dyDescent="0.2">
      <c r="A538" s="53"/>
      <c r="B538" s="44"/>
      <c r="C538" s="102"/>
      <c r="D538" s="289" t="s">
        <v>116</v>
      </c>
      <c r="E538" s="289"/>
      <c r="F538" s="289"/>
      <c r="G538" s="289"/>
      <c r="H538" s="289"/>
      <c r="I538" s="289"/>
      <c r="J538" s="289"/>
      <c r="K538" s="289"/>
      <c r="L538" s="289"/>
      <c r="M538" s="208" t="s">
        <v>121</v>
      </c>
      <c r="N538" s="209"/>
      <c r="O538" s="290"/>
      <c r="P538" s="110"/>
    </row>
    <row r="539" spans="1:16" ht="12" customHeight="1" x14ac:dyDescent="0.2">
      <c r="A539" s="53"/>
      <c r="B539" s="44"/>
      <c r="C539" s="102"/>
      <c r="D539" s="212" t="s">
        <v>751</v>
      </c>
      <c r="E539" s="212"/>
      <c r="F539" s="212"/>
      <c r="G539" s="212"/>
      <c r="H539" s="212"/>
      <c r="I539" s="212"/>
      <c r="J539" s="212"/>
      <c r="K539" s="212"/>
      <c r="L539" s="212"/>
      <c r="M539" s="196">
        <v>3288.54</v>
      </c>
      <c r="N539" s="197"/>
      <c r="O539" s="197"/>
      <c r="P539" s="110"/>
    </row>
    <row r="540" spans="1:16" ht="12" customHeight="1" x14ac:dyDescent="0.2">
      <c r="A540" s="53"/>
      <c r="B540" s="44"/>
      <c r="C540" s="102"/>
      <c r="D540" s="213" t="s">
        <v>611</v>
      </c>
      <c r="E540" s="214"/>
      <c r="F540" s="214"/>
      <c r="G540" s="214"/>
      <c r="H540" s="214"/>
      <c r="I540" s="214"/>
      <c r="J540" s="214"/>
      <c r="K540" s="214"/>
      <c r="L540" s="215"/>
      <c r="M540" s="517">
        <f>M539</f>
        <v>3288.54</v>
      </c>
      <c r="N540" s="216"/>
      <c r="O540" s="216"/>
      <c r="P540" s="110"/>
    </row>
    <row r="541" spans="1:16" ht="5.25" customHeight="1" x14ac:dyDescent="0.2">
      <c r="A541" s="53"/>
      <c r="B541" s="44"/>
      <c r="C541" s="102"/>
      <c r="D541" s="148"/>
      <c r="E541" s="148"/>
      <c r="F541" s="148"/>
      <c r="G541" s="148"/>
      <c r="H541" s="148"/>
      <c r="I541" s="148"/>
      <c r="J541" s="148"/>
      <c r="K541" s="148"/>
      <c r="L541" s="148"/>
      <c r="M541" s="80"/>
      <c r="N541" s="81"/>
      <c r="O541" s="81"/>
      <c r="P541" s="110"/>
    </row>
    <row r="542" spans="1:16" ht="12" customHeight="1" x14ac:dyDescent="0.2">
      <c r="A542" s="53"/>
      <c r="B542" s="44"/>
      <c r="C542" s="114" t="s">
        <v>745</v>
      </c>
      <c r="D542" s="148"/>
      <c r="E542" s="148"/>
      <c r="F542" s="148"/>
      <c r="G542" s="148"/>
      <c r="H542" s="148"/>
      <c r="I542" s="148"/>
      <c r="J542" s="148"/>
      <c r="K542" s="148"/>
      <c r="L542" s="148"/>
      <c r="M542" s="80"/>
      <c r="N542" s="81"/>
      <c r="O542" s="81"/>
      <c r="P542" s="110"/>
    </row>
    <row r="543" spans="1:16" ht="6.75" customHeight="1" x14ac:dyDescent="0.2">
      <c r="A543" s="53"/>
      <c r="B543" s="44"/>
      <c r="C543" s="102"/>
      <c r="D543" s="148"/>
      <c r="E543" s="148"/>
      <c r="F543" s="148"/>
      <c r="G543" s="148"/>
      <c r="H543" s="148"/>
      <c r="I543" s="148"/>
      <c r="J543" s="148"/>
      <c r="K543" s="148"/>
      <c r="L543" s="148"/>
      <c r="M543" s="80"/>
      <c r="N543" s="81"/>
      <c r="O543" s="81"/>
      <c r="P543" s="110"/>
    </row>
    <row r="544" spans="1:16" ht="12" customHeight="1" x14ac:dyDescent="0.2">
      <c r="A544" s="53"/>
      <c r="B544" s="44"/>
      <c r="C544" s="102"/>
      <c r="D544" s="289" t="s">
        <v>116</v>
      </c>
      <c r="E544" s="289"/>
      <c r="F544" s="289"/>
      <c r="G544" s="289"/>
      <c r="H544" s="289"/>
      <c r="I544" s="289"/>
      <c r="J544" s="289"/>
      <c r="K544" s="289"/>
      <c r="L544" s="289"/>
      <c r="M544" s="208" t="s">
        <v>121</v>
      </c>
      <c r="N544" s="209"/>
      <c r="O544" s="290"/>
      <c r="P544" s="110"/>
    </row>
    <row r="545" spans="1:16" ht="12" customHeight="1" x14ac:dyDescent="0.2">
      <c r="A545" s="53"/>
      <c r="B545" s="44"/>
      <c r="C545" s="102"/>
      <c r="D545" s="247" t="s">
        <v>610</v>
      </c>
      <c r="E545" s="242"/>
      <c r="F545" s="242"/>
      <c r="G545" s="242"/>
      <c r="H545" s="242"/>
      <c r="I545" s="242"/>
      <c r="J545" s="242"/>
      <c r="K545" s="242"/>
      <c r="L545" s="243"/>
      <c r="M545" s="292">
        <v>0</v>
      </c>
      <c r="N545" s="293"/>
      <c r="O545" s="294"/>
      <c r="P545" s="110"/>
    </row>
    <row r="546" spans="1:16" ht="12.75" customHeight="1" x14ac:dyDescent="0.2">
      <c r="A546" s="53"/>
      <c r="B546" s="44"/>
      <c r="C546" s="102"/>
      <c r="D546" s="354" t="s">
        <v>746</v>
      </c>
      <c r="E546" s="354"/>
      <c r="F546" s="354"/>
      <c r="G546" s="354"/>
      <c r="H546" s="354"/>
      <c r="I546" s="354"/>
      <c r="J546" s="354"/>
      <c r="K546" s="354"/>
      <c r="L546" s="354"/>
      <c r="M546" s="196">
        <v>377580</v>
      </c>
      <c r="N546" s="197"/>
      <c r="O546" s="197"/>
      <c r="P546" s="110"/>
    </row>
    <row r="547" spans="1:16" ht="12" customHeight="1" x14ac:dyDescent="0.2">
      <c r="A547" s="53"/>
      <c r="B547" s="44"/>
      <c r="C547" s="103"/>
      <c r="D547" s="213" t="s">
        <v>611</v>
      </c>
      <c r="E547" s="214"/>
      <c r="F547" s="214"/>
      <c r="G547" s="214"/>
      <c r="H547" s="214"/>
      <c r="I547" s="214"/>
      <c r="J547" s="214"/>
      <c r="K547" s="214"/>
      <c r="L547" s="215"/>
      <c r="M547" s="517">
        <f>M546</f>
        <v>377580</v>
      </c>
      <c r="N547" s="216"/>
      <c r="O547" s="216"/>
      <c r="P547" s="110"/>
    </row>
    <row r="548" spans="1:16" ht="7.5" customHeight="1" x14ac:dyDescent="0.2">
      <c r="A548" s="53"/>
      <c r="B548" s="44"/>
      <c r="C548" s="103"/>
      <c r="D548" s="148"/>
      <c r="E548" s="148"/>
      <c r="F548" s="148"/>
      <c r="G548" s="148"/>
      <c r="H548" s="148"/>
      <c r="I548" s="148"/>
      <c r="J548" s="148"/>
      <c r="K548" s="148"/>
      <c r="L548" s="148"/>
      <c r="M548" s="80"/>
      <c r="N548" s="81"/>
      <c r="O548" s="81"/>
      <c r="P548" s="110"/>
    </row>
    <row r="549" spans="1:16" ht="12" customHeight="1" x14ac:dyDescent="0.2">
      <c r="A549" s="53"/>
      <c r="B549" s="44"/>
      <c r="C549" s="114" t="s">
        <v>613</v>
      </c>
      <c r="D549" s="115"/>
      <c r="E549" s="115"/>
      <c r="F549" s="115"/>
      <c r="G549" s="115"/>
      <c r="H549" s="115"/>
      <c r="I549" s="115"/>
      <c r="J549" s="115"/>
      <c r="K549" s="115"/>
      <c r="L549" s="115"/>
      <c r="M549" s="80"/>
      <c r="N549" s="81"/>
      <c r="O549" s="81"/>
      <c r="P549" s="110"/>
    </row>
    <row r="550" spans="1:16" ht="12" customHeight="1" x14ac:dyDescent="0.2">
      <c r="A550" s="53"/>
      <c r="B550" s="44"/>
      <c r="C550" s="102"/>
      <c r="D550" s="115"/>
      <c r="E550" s="115"/>
      <c r="F550" s="115"/>
      <c r="G550" s="115"/>
      <c r="H550" s="115"/>
      <c r="I550" s="115"/>
      <c r="J550" s="115"/>
      <c r="K550" s="115"/>
      <c r="L550" s="115"/>
      <c r="M550" s="80"/>
      <c r="N550" s="81"/>
      <c r="O550" s="81"/>
      <c r="P550" s="110"/>
    </row>
    <row r="551" spans="1:16" ht="12" customHeight="1" x14ac:dyDescent="0.2">
      <c r="A551" s="53"/>
      <c r="B551" s="44"/>
      <c r="C551" s="102"/>
      <c r="D551" s="241" t="s">
        <v>116</v>
      </c>
      <c r="E551" s="242"/>
      <c r="F551" s="242"/>
      <c r="G551" s="242"/>
      <c r="H551" s="242"/>
      <c r="I551" s="242"/>
      <c r="J551" s="242"/>
      <c r="K551" s="242"/>
      <c r="L551" s="243"/>
      <c r="M551" s="244" t="s">
        <v>121</v>
      </c>
      <c r="N551" s="245"/>
      <c r="O551" s="246"/>
      <c r="P551" s="110"/>
    </row>
    <row r="552" spans="1:16" ht="12" customHeight="1" x14ac:dyDescent="0.2">
      <c r="A552" s="53"/>
      <c r="B552" s="44"/>
      <c r="C552" s="102"/>
      <c r="D552" s="247" t="s">
        <v>610</v>
      </c>
      <c r="E552" s="242"/>
      <c r="F552" s="242"/>
      <c r="G552" s="242"/>
      <c r="H552" s="242"/>
      <c r="I552" s="242"/>
      <c r="J552" s="242"/>
      <c r="K552" s="242"/>
      <c r="L552" s="243"/>
      <c r="M552" s="292">
        <v>0</v>
      </c>
      <c r="N552" s="293"/>
      <c r="O552" s="294"/>
      <c r="P552" s="110"/>
    </row>
    <row r="553" spans="1:16" ht="12" customHeight="1" x14ac:dyDescent="0.2">
      <c r="A553" s="53"/>
      <c r="B553" s="44"/>
      <c r="C553" s="102"/>
      <c r="D553" s="247" t="s">
        <v>614</v>
      </c>
      <c r="E553" s="242"/>
      <c r="F553" s="242"/>
      <c r="G553" s="242"/>
      <c r="H553" s="242"/>
      <c r="I553" s="242"/>
      <c r="J553" s="242"/>
      <c r="K553" s="242"/>
      <c r="L553" s="243"/>
      <c r="M553" s="452">
        <v>0</v>
      </c>
      <c r="N553" s="453"/>
      <c r="O553" s="454"/>
      <c r="P553" s="110"/>
    </row>
    <row r="554" spans="1:16" ht="12" customHeight="1" x14ac:dyDescent="0.2">
      <c r="A554" s="53"/>
      <c r="B554" s="44"/>
      <c r="C554" s="102"/>
      <c r="D554" s="247" t="s">
        <v>615</v>
      </c>
      <c r="E554" s="455"/>
      <c r="F554" s="455"/>
      <c r="G554" s="455"/>
      <c r="H554" s="455"/>
      <c r="I554" s="455"/>
      <c r="J554" s="455"/>
      <c r="K554" s="455"/>
      <c r="L554" s="456"/>
      <c r="M554" s="452">
        <v>0</v>
      </c>
      <c r="N554" s="453"/>
      <c r="O554" s="454"/>
      <c r="P554" s="110"/>
    </row>
    <row r="555" spans="1:16" ht="12" customHeight="1" x14ac:dyDescent="0.2">
      <c r="A555" s="53"/>
      <c r="B555" s="44"/>
      <c r="C555" s="102"/>
      <c r="D555" s="213" t="s">
        <v>611</v>
      </c>
      <c r="E555" s="214"/>
      <c r="F555" s="214"/>
      <c r="G555" s="214"/>
      <c r="H555" s="214"/>
      <c r="I555" s="214"/>
      <c r="J555" s="214"/>
      <c r="K555" s="214"/>
      <c r="L555" s="215"/>
      <c r="M555" s="238">
        <f>M552+M553+M554</f>
        <v>0</v>
      </c>
      <c r="N555" s="239"/>
      <c r="O555" s="240"/>
      <c r="P555" s="110"/>
    </row>
    <row r="556" spans="1:16" ht="12" customHeight="1" x14ac:dyDescent="0.2">
      <c r="A556" s="53"/>
      <c r="B556" s="44"/>
      <c r="C556" s="110"/>
      <c r="D556" s="106"/>
      <c r="E556" s="106"/>
      <c r="F556" s="106"/>
      <c r="G556" s="106"/>
      <c r="H556" s="79"/>
      <c r="I556" s="79"/>
      <c r="J556" s="79"/>
      <c r="K556" s="79"/>
      <c r="L556" s="79"/>
      <c r="M556" s="79"/>
      <c r="N556" s="110"/>
      <c r="O556" s="110"/>
      <c r="P556" s="110"/>
    </row>
    <row r="557" spans="1:16" ht="12" customHeight="1" x14ac:dyDescent="0.2">
      <c r="A557" s="53"/>
      <c r="B557" s="44"/>
      <c r="C557" s="116" t="s">
        <v>721</v>
      </c>
      <c r="D557" s="110"/>
      <c r="E557" s="110"/>
      <c r="F557" s="110"/>
      <c r="G557" s="110"/>
      <c r="H557" s="110"/>
      <c r="I557" s="110"/>
      <c r="J557" s="110"/>
      <c r="K557" s="110"/>
      <c r="L557" s="110"/>
      <c r="M557" s="110"/>
      <c r="N557" s="110"/>
      <c r="O557" s="110"/>
      <c r="P557" s="110"/>
    </row>
    <row r="558" spans="1:16" ht="7.5" customHeight="1" x14ac:dyDescent="0.2">
      <c r="A558" s="53"/>
      <c r="B558" s="44"/>
      <c r="C558" s="116"/>
      <c r="D558" s="110"/>
      <c r="E558" s="110"/>
      <c r="F558" s="110"/>
      <c r="G558" s="110"/>
      <c r="H558" s="110"/>
      <c r="I558" s="110"/>
      <c r="J558" s="110"/>
      <c r="K558" s="110"/>
      <c r="L558" s="110"/>
      <c r="M558" s="110"/>
      <c r="N558" s="110"/>
      <c r="O558" s="110"/>
      <c r="P558" s="110"/>
    </row>
    <row r="559" spans="1:16" ht="12" customHeight="1" x14ac:dyDescent="0.2">
      <c r="A559" s="53"/>
      <c r="B559" s="44"/>
      <c r="C559" s="251" t="s">
        <v>616</v>
      </c>
      <c r="D559" s="251"/>
      <c r="E559" s="251"/>
      <c r="F559" s="251"/>
      <c r="G559" s="251"/>
      <c r="H559" s="251"/>
      <c r="I559" s="251"/>
      <c r="J559" s="251"/>
      <c r="K559" s="251"/>
      <c r="L559" s="251"/>
      <c r="M559" s="251"/>
      <c r="N559" s="251"/>
      <c r="O559" s="251"/>
      <c r="P559" s="251"/>
    </row>
    <row r="560" spans="1:16" ht="12" customHeight="1" x14ac:dyDescent="0.2">
      <c r="A560" s="53"/>
      <c r="B560" s="44"/>
      <c r="C560" s="251"/>
      <c r="D560" s="251"/>
      <c r="E560" s="251"/>
      <c r="F560" s="251"/>
      <c r="G560" s="251"/>
      <c r="H560" s="251"/>
      <c r="I560" s="251"/>
      <c r="J560" s="251"/>
      <c r="K560" s="251"/>
      <c r="L560" s="251"/>
      <c r="M560" s="251"/>
      <c r="N560" s="251"/>
      <c r="O560" s="251"/>
      <c r="P560" s="251"/>
    </row>
    <row r="561" spans="1:16" ht="12" customHeight="1" x14ac:dyDescent="0.2">
      <c r="A561" s="53"/>
      <c r="B561" s="42"/>
      <c r="C561" s="42"/>
      <c r="D561" s="42"/>
      <c r="E561" s="42"/>
      <c r="F561" s="42"/>
      <c r="G561" s="42"/>
      <c r="H561" s="42"/>
      <c r="I561" s="42"/>
      <c r="J561" s="42"/>
      <c r="K561" s="42"/>
      <c r="L561" s="42"/>
      <c r="M561" s="42"/>
      <c r="N561" s="42"/>
      <c r="O561" s="42"/>
      <c r="P561" s="42"/>
    </row>
    <row r="562" spans="1:16" ht="12" customHeight="1" x14ac:dyDescent="0.2">
      <c r="A562" s="53"/>
      <c r="B562" s="42"/>
      <c r="C562" s="116" t="s">
        <v>359</v>
      </c>
      <c r="D562" s="42"/>
      <c r="E562" s="42"/>
      <c r="F562" s="42"/>
      <c r="G562" s="42"/>
      <c r="H562" s="42"/>
      <c r="I562" s="42"/>
      <c r="J562" s="42"/>
      <c r="K562" s="42"/>
      <c r="L562" s="42"/>
      <c r="M562" s="42"/>
      <c r="N562" s="42"/>
      <c r="O562" s="42"/>
      <c r="P562" s="42"/>
    </row>
    <row r="563" spans="1:16" ht="7.5" customHeight="1" x14ac:dyDescent="0.2">
      <c r="A563" s="53"/>
      <c r="B563" s="42"/>
      <c r="C563" s="42"/>
      <c r="D563" s="42"/>
      <c r="E563" s="42"/>
      <c r="F563" s="42"/>
      <c r="G563" s="42"/>
      <c r="H563" s="42"/>
      <c r="I563" s="42"/>
      <c r="J563" s="42"/>
      <c r="K563" s="42"/>
      <c r="L563" s="42"/>
      <c r="M563" s="42"/>
      <c r="N563" s="42"/>
      <c r="O563" s="42"/>
      <c r="P563" s="42"/>
    </row>
    <row r="564" spans="1:16" ht="12" customHeight="1" x14ac:dyDescent="0.2">
      <c r="A564" s="53"/>
      <c r="B564" s="42"/>
      <c r="C564" s="376" t="s">
        <v>360</v>
      </c>
      <c r="D564" s="376"/>
      <c r="E564" s="376"/>
      <c r="F564" s="376"/>
      <c r="G564" s="376"/>
      <c r="H564" s="376"/>
      <c r="I564" s="376"/>
      <c r="J564" s="376"/>
      <c r="K564" s="376"/>
      <c r="L564" s="376"/>
      <c r="M564" s="376"/>
      <c r="N564" s="376"/>
      <c r="O564" s="376"/>
      <c r="P564" s="376"/>
    </row>
    <row r="565" spans="1:16" ht="12" customHeight="1" x14ac:dyDescent="0.2">
      <c r="A565" s="53"/>
      <c r="B565" s="42"/>
      <c r="C565" s="376"/>
      <c r="D565" s="376"/>
      <c r="E565" s="376"/>
      <c r="F565" s="376"/>
      <c r="G565" s="376"/>
      <c r="H565" s="376"/>
      <c r="I565" s="376"/>
      <c r="J565" s="376"/>
      <c r="K565" s="376"/>
      <c r="L565" s="376"/>
      <c r="M565" s="376"/>
      <c r="N565" s="376"/>
      <c r="O565" s="376"/>
      <c r="P565" s="376"/>
    </row>
    <row r="566" spans="1:16" ht="12" customHeight="1" x14ac:dyDescent="0.2">
      <c r="A566" s="53"/>
      <c r="B566" s="42"/>
      <c r="C566" s="177"/>
      <c r="D566" s="177"/>
      <c r="E566" s="177"/>
      <c r="F566" s="177"/>
      <c r="G566" s="177"/>
      <c r="H566" s="177"/>
      <c r="I566" s="177"/>
      <c r="J566" s="177"/>
      <c r="K566" s="177"/>
      <c r="L566" s="177"/>
      <c r="M566" s="177"/>
      <c r="N566" s="177"/>
      <c r="O566" s="177"/>
      <c r="P566" s="177"/>
    </row>
    <row r="567" spans="1:16" ht="12" customHeight="1" x14ac:dyDescent="0.2">
      <c r="A567" s="53"/>
      <c r="B567" s="42"/>
      <c r="C567" s="177"/>
      <c r="D567" s="241" t="s">
        <v>116</v>
      </c>
      <c r="E567" s="242"/>
      <c r="F567" s="242"/>
      <c r="G567" s="242"/>
      <c r="H567" s="242"/>
      <c r="I567" s="242"/>
      <c r="J567" s="242"/>
      <c r="K567" s="242"/>
      <c r="L567" s="243"/>
      <c r="M567" s="244" t="s">
        <v>121</v>
      </c>
      <c r="N567" s="245"/>
      <c r="O567" s="246"/>
      <c r="P567" s="177"/>
    </row>
    <row r="568" spans="1:16" ht="12" customHeight="1" x14ac:dyDescent="0.2">
      <c r="A568" s="53"/>
      <c r="B568" s="42"/>
      <c r="C568" s="177"/>
      <c r="D568" s="247" t="s">
        <v>610</v>
      </c>
      <c r="E568" s="242"/>
      <c r="F568" s="242"/>
      <c r="G568" s="242"/>
      <c r="H568" s="242"/>
      <c r="I568" s="242"/>
      <c r="J568" s="242"/>
      <c r="K568" s="242"/>
      <c r="L568" s="243"/>
      <c r="M568" s="248">
        <v>19540.84</v>
      </c>
      <c r="N568" s="249"/>
      <c r="O568" s="250"/>
      <c r="P568" s="177"/>
    </row>
    <row r="569" spans="1:16" ht="12" customHeight="1" x14ac:dyDescent="0.2">
      <c r="A569" s="53"/>
      <c r="B569" s="42"/>
      <c r="C569" s="177"/>
      <c r="D569" s="247" t="s">
        <v>617</v>
      </c>
      <c r="E569" s="242"/>
      <c r="F569" s="242"/>
      <c r="G569" s="242"/>
      <c r="H569" s="242"/>
      <c r="I569" s="242"/>
      <c r="J569" s="242"/>
      <c r="K569" s="242"/>
      <c r="L569" s="243"/>
      <c r="M569" s="248">
        <v>9.0299999999999994</v>
      </c>
      <c r="N569" s="249"/>
      <c r="O569" s="250"/>
      <c r="P569" s="177"/>
    </row>
    <row r="570" spans="1:16" ht="12" customHeight="1" x14ac:dyDescent="0.2">
      <c r="A570" s="53"/>
      <c r="B570" s="42"/>
      <c r="C570" s="177"/>
      <c r="D570" s="433" t="s">
        <v>551</v>
      </c>
      <c r="E570" s="434"/>
      <c r="F570" s="434"/>
      <c r="G570" s="434"/>
      <c r="H570" s="434"/>
      <c r="I570" s="434"/>
      <c r="J570" s="434"/>
      <c r="K570" s="434"/>
      <c r="L570" s="435"/>
      <c r="M570" s="318">
        <f>M568+M569</f>
        <v>19549.87</v>
      </c>
      <c r="N570" s="319"/>
      <c r="O570" s="320"/>
      <c r="P570" s="177"/>
    </row>
    <row r="571" spans="1:16" ht="12" customHeight="1" x14ac:dyDescent="0.2">
      <c r="A571" s="53"/>
      <c r="B571" s="42"/>
      <c r="C571" s="42"/>
      <c r="D571" s="42"/>
      <c r="E571" s="42"/>
      <c r="F571" s="42"/>
      <c r="G571" s="42"/>
      <c r="H571" s="42"/>
      <c r="I571" s="42"/>
      <c r="J571" s="42"/>
      <c r="K571" s="42"/>
      <c r="L571" s="42"/>
      <c r="M571" s="42"/>
      <c r="N571" s="42"/>
      <c r="O571" s="42"/>
      <c r="P571" s="42"/>
    </row>
    <row r="572" spans="1:16" ht="12" customHeight="1" x14ac:dyDescent="0.2">
      <c r="A572" s="53"/>
      <c r="B572" s="109" t="s">
        <v>114</v>
      </c>
      <c r="C572" s="40" t="s">
        <v>268</v>
      </c>
      <c r="D572" s="44"/>
      <c r="E572" s="44"/>
      <c r="F572" s="44"/>
      <c r="G572" s="44"/>
      <c r="H572" s="44"/>
      <c r="I572" s="44"/>
      <c r="J572" s="44"/>
      <c r="K572" s="44"/>
      <c r="L572" s="44"/>
      <c r="M572" s="44"/>
      <c r="N572" s="44"/>
      <c r="O572" s="44"/>
      <c r="P572" s="44"/>
    </row>
    <row r="573" spans="1:16" ht="7.5" customHeight="1" x14ac:dyDescent="0.2">
      <c r="A573" s="53"/>
      <c r="B573" s="109"/>
      <c r="C573" s="40"/>
      <c r="D573" s="44"/>
      <c r="E573" s="44"/>
      <c r="F573" s="44"/>
      <c r="G573" s="44"/>
      <c r="H573" s="44"/>
      <c r="I573" s="44"/>
      <c r="J573" s="44"/>
      <c r="K573" s="44"/>
      <c r="L573" s="44"/>
      <c r="M573" s="44"/>
      <c r="N573" s="44"/>
      <c r="O573" s="44"/>
      <c r="P573" s="44"/>
    </row>
    <row r="574" spans="1:16" ht="12" customHeight="1" x14ac:dyDescent="0.2">
      <c r="A574" s="53"/>
      <c r="B574" s="55" t="s">
        <v>55</v>
      </c>
      <c r="C574" s="252" t="s">
        <v>269</v>
      </c>
      <c r="D574" s="252"/>
      <c r="E574" s="252"/>
      <c r="F574" s="252"/>
      <c r="G574" s="252"/>
      <c r="H574" s="252"/>
      <c r="I574" s="252"/>
      <c r="J574" s="252"/>
      <c r="K574" s="252"/>
      <c r="L574" s="252"/>
      <c r="M574" s="252"/>
      <c r="N574" s="252"/>
      <c r="O574" s="252"/>
      <c r="P574" s="252"/>
    </row>
    <row r="575" spans="1:16" ht="12" customHeight="1" x14ac:dyDescent="0.2">
      <c r="A575" s="53"/>
      <c r="B575" s="85"/>
      <c r="C575" s="252"/>
      <c r="D575" s="252"/>
      <c r="E575" s="252"/>
      <c r="F575" s="252"/>
      <c r="G575" s="252"/>
      <c r="H575" s="252"/>
      <c r="I575" s="252"/>
      <c r="J575" s="252"/>
      <c r="K575" s="252"/>
      <c r="L575" s="252"/>
      <c r="M575" s="252"/>
      <c r="N575" s="252"/>
      <c r="O575" s="252"/>
      <c r="P575" s="252"/>
    </row>
    <row r="576" spans="1:16" ht="6.75" customHeight="1" x14ac:dyDescent="0.2">
      <c r="A576" s="53"/>
      <c r="B576" s="85"/>
      <c r="C576" s="163"/>
      <c r="D576" s="163"/>
      <c r="E576" s="163"/>
      <c r="F576" s="163"/>
      <c r="G576" s="163"/>
      <c r="H576" s="163"/>
      <c r="I576" s="163"/>
      <c r="J576" s="163"/>
      <c r="K576" s="163"/>
      <c r="L576" s="163"/>
      <c r="M576" s="163"/>
      <c r="N576" s="163"/>
      <c r="O576" s="163"/>
      <c r="P576" s="163"/>
    </row>
    <row r="577" spans="1:16" ht="12" customHeight="1" x14ac:dyDescent="0.2">
      <c r="A577" s="53"/>
      <c r="B577" s="85"/>
      <c r="C577" s="252" t="s">
        <v>270</v>
      </c>
      <c r="D577" s="252"/>
      <c r="E577" s="252"/>
      <c r="F577" s="252"/>
      <c r="G577" s="252"/>
      <c r="H577" s="252"/>
      <c r="I577" s="252"/>
      <c r="J577" s="252"/>
      <c r="K577" s="252"/>
      <c r="L577" s="252"/>
      <c r="M577" s="252"/>
      <c r="N577" s="252"/>
      <c r="O577" s="252"/>
      <c r="P577" s="252"/>
    </row>
    <row r="578" spans="1:16" ht="14.25" customHeight="1" x14ac:dyDescent="0.2">
      <c r="A578" s="53"/>
      <c r="B578" s="45"/>
      <c r="C578" s="252"/>
      <c r="D578" s="252"/>
      <c r="E578" s="252"/>
      <c r="F578" s="252"/>
      <c r="G578" s="252"/>
      <c r="H578" s="252"/>
      <c r="I578" s="252"/>
      <c r="J578" s="252"/>
      <c r="K578" s="252"/>
      <c r="L578" s="252"/>
      <c r="M578" s="252"/>
      <c r="N578" s="252"/>
      <c r="O578" s="252"/>
      <c r="P578" s="252"/>
    </row>
    <row r="579" spans="1:16" ht="12" customHeight="1" x14ac:dyDescent="0.2">
      <c r="A579" s="53"/>
      <c r="B579" s="45"/>
      <c r="C579" s="42"/>
      <c r="D579" s="42"/>
      <c r="E579" s="42"/>
      <c r="F579" s="42"/>
      <c r="G579" s="42"/>
      <c r="H579" s="42"/>
      <c r="I579" s="42"/>
      <c r="J579" s="42"/>
      <c r="K579" s="42"/>
      <c r="L579" s="42"/>
      <c r="M579" s="42"/>
      <c r="N579" s="42"/>
      <c r="O579" s="42"/>
      <c r="P579" s="42"/>
    </row>
    <row r="580" spans="1:16" ht="12" customHeight="1" x14ac:dyDescent="0.2">
      <c r="A580" s="53"/>
      <c r="B580" s="109" t="s">
        <v>114</v>
      </c>
      <c r="C580" s="40" t="s">
        <v>271</v>
      </c>
      <c r="D580" s="42"/>
      <c r="E580" s="42"/>
      <c r="F580" s="42"/>
      <c r="G580" s="42"/>
      <c r="H580" s="42"/>
      <c r="I580" s="42"/>
      <c r="J580" s="42"/>
      <c r="K580" s="42"/>
      <c r="L580" s="42"/>
      <c r="M580" s="42"/>
      <c r="N580" s="42"/>
      <c r="O580" s="42"/>
      <c r="P580" s="42"/>
    </row>
    <row r="581" spans="1:16" ht="7.5" customHeight="1" x14ac:dyDescent="0.2">
      <c r="A581" s="53"/>
      <c r="B581" s="45"/>
      <c r="C581" s="42"/>
      <c r="D581" s="42"/>
      <c r="E581" s="42"/>
      <c r="F581" s="42"/>
      <c r="G581" s="42"/>
      <c r="H581" s="42"/>
      <c r="I581" s="42"/>
      <c r="J581" s="42"/>
      <c r="K581" s="42"/>
      <c r="L581" s="42"/>
      <c r="M581" s="42"/>
      <c r="N581" s="42"/>
      <c r="O581" s="42"/>
      <c r="P581" s="42"/>
    </row>
    <row r="582" spans="1:16" ht="12" customHeight="1" x14ac:dyDescent="0.2">
      <c r="A582" s="53"/>
      <c r="B582" s="59" t="s">
        <v>54</v>
      </c>
      <c r="C582" s="253" t="s">
        <v>41</v>
      </c>
      <c r="D582" s="253"/>
      <c r="E582" s="253"/>
      <c r="F582" s="253"/>
      <c r="G582" s="253"/>
      <c r="H582" s="253"/>
      <c r="I582" s="253"/>
      <c r="J582" s="253"/>
      <c r="K582" s="253"/>
      <c r="L582" s="253"/>
      <c r="M582" s="253"/>
      <c r="N582" s="253"/>
      <c r="O582" s="253"/>
      <c r="P582" s="253"/>
    </row>
    <row r="583" spans="1:16" ht="12" customHeight="1" x14ac:dyDescent="0.2">
      <c r="A583" s="53"/>
      <c r="B583" s="43"/>
      <c r="C583" s="253"/>
      <c r="D583" s="253"/>
      <c r="E583" s="253"/>
      <c r="F583" s="253"/>
      <c r="G583" s="253"/>
      <c r="H583" s="253"/>
      <c r="I583" s="253"/>
      <c r="J583" s="253"/>
      <c r="K583" s="253"/>
      <c r="L583" s="253"/>
      <c r="M583" s="253"/>
      <c r="N583" s="253"/>
      <c r="O583" s="253"/>
      <c r="P583" s="253"/>
    </row>
    <row r="584" spans="1:16" ht="12" customHeight="1" x14ac:dyDescent="0.2">
      <c r="A584" s="53"/>
      <c r="C584" s="41"/>
      <c r="D584" s="41"/>
      <c r="E584" s="41"/>
      <c r="F584" s="41"/>
      <c r="G584" s="41"/>
      <c r="H584" s="41"/>
      <c r="I584" s="41"/>
      <c r="J584" s="41"/>
      <c r="K584" s="41"/>
      <c r="L584" s="41"/>
      <c r="M584" s="41"/>
      <c r="N584" s="41"/>
      <c r="O584" s="41"/>
      <c r="P584" s="41"/>
    </row>
    <row r="585" spans="1:16" ht="12" customHeight="1" x14ac:dyDescent="0.2">
      <c r="A585" s="53"/>
      <c r="B585" s="109" t="s">
        <v>114</v>
      </c>
      <c r="C585" s="40" t="s">
        <v>10</v>
      </c>
      <c r="D585" s="46"/>
      <c r="E585" s="46"/>
      <c r="F585" s="46"/>
      <c r="G585" s="46"/>
      <c r="H585" s="46"/>
      <c r="I585" s="46"/>
      <c r="J585" s="46"/>
      <c r="K585" s="46"/>
      <c r="L585" s="46"/>
      <c r="M585" s="46"/>
      <c r="N585" s="46"/>
      <c r="O585" s="46"/>
      <c r="P585" s="46"/>
    </row>
    <row r="586" spans="1:16" ht="7.5" customHeight="1" x14ac:dyDescent="0.2">
      <c r="A586" s="53"/>
      <c r="B586" s="109"/>
      <c r="C586" s="40"/>
      <c r="D586" s="46"/>
      <c r="E586" s="46"/>
      <c r="F586" s="46"/>
      <c r="G586" s="46"/>
      <c r="H586" s="46"/>
      <c r="I586" s="46"/>
      <c r="J586" s="46"/>
      <c r="K586" s="46"/>
      <c r="L586" s="46"/>
      <c r="M586" s="46"/>
      <c r="N586" s="46"/>
      <c r="O586" s="46"/>
      <c r="P586" s="46"/>
    </row>
    <row r="587" spans="1:16" ht="12" customHeight="1" x14ac:dyDescent="0.2">
      <c r="A587" s="53"/>
      <c r="B587" s="55" t="s">
        <v>53</v>
      </c>
      <c r="C587" s="252" t="s">
        <v>272</v>
      </c>
      <c r="D587" s="252"/>
      <c r="E587" s="252"/>
      <c r="F587" s="252"/>
      <c r="G587" s="252"/>
      <c r="H587" s="252"/>
      <c r="I587" s="252"/>
      <c r="J587" s="252"/>
      <c r="K587" s="252"/>
      <c r="L587" s="252"/>
      <c r="M587" s="252"/>
      <c r="N587" s="252"/>
      <c r="O587" s="252"/>
      <c r="P587" s="252"/>
    </row>
    <row r="588" spans="1:16" ht="12" customHeight="1" x14ac:dyDescent="0.2">
      <c r="A588" s="53"/>
      <c r="B588" s="43"/>
      <c r="C588" s="252"/>
      <c r="D588" s="252"/>
      <c r="E588" s="252"/>
      <c r="F588" s="252"/>
      <c r="G588" s="252"/>
      <c r="H588" s="252"/>
      <c r="I588" s="252"/>
      <c r="J588" s="252"/>
      <c r="K588" s="252"/>
      <c r="L588" s="252"/>
      <c r="M588" s="252"/>
      <c r="N588" s="252"/>
      <c r="O588" s="252"/>
      <c r="P588" s="252"/>
    </row>
    <row r="589" spans="1:16" ht="6" customHeight="1" x14ac:dyDescent="0.2">
      <c r="A589" s="53"/>
      <c r="B589" s="42"/>
      <c r="C589" s="42"/>
      <c r="D589" s="42"/>
      <c r="E589" s="42"/>
      <c r="F589" s="42"/>
      <c r="G589" s="42"/>
      <c r="H589" s="42"/>
      <c r="I589" s="42"/>
      <c r="J589" s="42"/>
      <c r="K589" s="42"/>
      <c r="L589" s="42"/>
      <c r="M589" s="42"/>
      <c r="N589" s="42"/>
      <c r="O589" s="42"/>
      <c r="P589" s="42"/>
    </row>
    <row r="590" spans="1:16" ht="15" customHeight="1" x14ac:dyDescent="0.2">
      <c r="A590" s="53"/>
      <c r="B590" s="117" t="s">
        <v>52</v>
      </c>
      <c r="C590" s="254" t="s">
        <v>273</v>
      </c>
      <c r="D590" s="254"/>
      <c r="E590" s="254"/>
      <c r="F590" s="254"/>
      <c r="G590" s="254"/>
      <c r="H590" s="254"/>
      <c r="I590" s="254"/>
      <c r="J590" s="254"/>
      <c r="K590" s="254"/>
      <c r="L590" s="254"/>
      <c r="M590" s="254"/>
      <c r="N590" s="254"/>
      <c r="O590" s="254"/>
      <c r="P590" s="254"/>
    </row>
    <row r="591" spans="1:16" ht="5.25" customHeight="1" x14ac:dyDescent="0.2">
      <c r="A591" s="53"/>
      <c r="B591" s="49"/>
      <c r="C591" s="50"/>
      <c r="D591" s="41"/>
      <c r="E591" s="41"/>
      <c r="F591" s="41"/>
      <c r="G591" s="41"/>
      <c r="H591" s="41"/>
      <c r="I591" s="41"/>
      <c r="J591" s="41"/>
      <c r="K591" s="41"/>
      <c r="L591" s="41"/>
      <c r="M591" s="41"/>
      <c r="N591" s="41"/>
      <c r="O591" s="41"/>
      <c r="P591" s="41"/>
    </row>
    <row r="592" spans="1:16" ht="12" customHeight="1" x14ac:dyDescent="0.2">
      <c r="A592" s="53"/>
      <c r="B592" s="109" t="s">
        <v>114</v>
      </c>
      <c r="C592" s="40" t="s">
        <v>11</v>
      </c>
      <c r="D592" s="41"/>
      <c r="E592" s="41"/>
      <c r="F592" s="41"/>
      <c r="G592" s="41"/>
      <c r="H592" s="41"/>
      <c r="I592" s="41"/>
      <c r="J592" s="41"/>
      <c r="K592" s="41"/>
      <c r="L592" s="41"/>
      <c r="M592" s="41"/>
      <c r="N592" s="41"/>
      <c r="O592" s="41"/>
      <c r="P592" s="41"/>
    </row>
    <row r="593" spans="1:16" ht="7.5" customHeight="1" x14ac:dyDescent="0.2">
      <c r="A593" s="53"/>
      <c r="B593" s="109"/>
      <c r="C593" s="40"/>
      <c r="D593" s="41"/>
      <c r="E593" s="41"/>
      <c r="F593" s="41"/>
      <c r="G593" s="41"/>
      <c r="H593" s="41"/>
      <c r="I593" s="41"/>
      <c r="J593" s="41"/>
      <c r="K593" s="41"/>
      <c r="L593" s="41"/>
      <c r="M593" s="41"/>
      <c r="N593" s="41"/>
      <c r="O593" s="41"/>
      <c r="P593" s="41"/>
    </row>
    <row r="594" spans="1:16" ht="12" customHeight="1" x14ac:dyDescent="0.2">
      <c r="A594" s="53"/>
      <c r="B594" s="59" t="s">
        <v>51</v>
      </c>
      <c r="C594" s="253" t="s">
        <v>274</v>
      </c>
      <c r="D594" s="253"/>
      <c r="E594" s="253"/>
      <c r="F594" s="253"/>
      <c r="G594" s="253"/>
      <c r="H594" s="253"/>
      <c r="I594" s="253"/>
      <c r="J594" s="253"/>
      <c r="K594" s="253"/>
      <c r="L594" s="253"/>
      <c r="M594" s="253"/>
      <c r="N594" s="253"/>
      <c r="O594" s="253"/>
      <c r="P594" s="253"/>
    </row>
    <row r="595" spans="1:16" ht="12" customHeight="1" x14ac:dyDescent="0.2">
      <c r="A595" s="53"/>
      <c r="B595" s="59"/>
      <c r="C595" s="253"/>
      <c r="D595" s="253"/>
      <c r="E595" s="253"/>
      <c r="F595" s="253"/>
      <c r="G595" s="253"/>
      <c r="H595" s="253"/>
      <c r="I595" s="253"/>
      <c r="J595" s="253"/>
      <c r="K595" s="253"/>
      <c r="L595" s="253"/>
      <c r="M595" s="253"/>
      <c r="N595" s="253"/>
      <c r="O595" s="253"/>
      <c r="P595" s="253"/>
    </row>
    <row r="596" spans="1:16" ht="12" customHeight="1" x14ac:dyDescent="0.2">
      <c r="A596" s="53"/>
      <c r="B596" s="42"/>
      <c r="C596" s="253"/>
      <c r="D596" s="253"/>
      <c r="E596" s="253"/>
      <c r="F596" s="253"/>
      <c r="G596" s="253"/>
      <c r="H596" s="253"/>
      <c r="I596" s="253"/>
      <c r="J596" s="253"/>
      <c r="K596" s="253"/>
      <c r="L596" s="253"/>
      <c r="M596" s="253"/>
      <c r="N596" s="253"/>
      <c r="O596" s="253"/>
      <c r="P596" s="253"/>
    </row>
    <row r="597" spans="1:16" ht="12" customHeight="1" x14ac:dyDescent="0.2">
      <c r="A597" s="53"/>
      <c r="B597" s="42"/>
      <c r="C597" s="220" t="s">
        <v>116</v>
      </c>
      <c r="D597" s="221"/>
      <c r="E597" s="221"/>
      <c r="F597" s="221"/>
      <c r="G597" s="221"/>
      <c r="H597" s="221"/>
      <c r="I597" s="221"/>
      <c r="J597" s="222"/>
      <c r="K597" s="223">
        <v>2024</v>
      </c>
      <c r="L597" s="223"/>
      <c r="M597" s="223"/>
      <c r="N597" s="304">
        <v>2023</v>
      </c>
      <c r="O597" s="305"/>
      <c r="P597" s="306"/>
    </row>
    <row r="598" spans="1:16" ht="12" customHeight="1" x14ac:dyDescent="0.2">
      <c r="A598" s="53"/>
      <c r="B598" s="42"/>
      <c r="C598" s="354" t="s">
        <v>421</v>
      </c>
      <c r="D598" s="354"/>
      <c r="E598" s="354"/>
      <c r="F598" s="354"/>
      <c r="G598" s="354"/>
      <c r="H598" s="354"/>
      <c r="I598" s="354"/>
      <c r="J598" s="354"/>
      <c r="K598" s="237">
        <v>24923792.329999998</v>
      </c>
      <c r="L598" s="232"/>
      <c r="M598" s="232"/>
      <c r="N598" s="233">
        <v>19300886.050000001</v>
      </c>
      <c r="O598" s="234"/>
      <c r="P598" s="235"/>
    </row>
    <row r="599" spans="1:16" ht="12" customHeight="1" x14ac:dyDescent="0.2">
      <c r="A599" s="53"/>
      <c r="B599" s="42"/>
      <c r="C599" s="236" t="s">
        <v>419</v>
      </c>
      <c r="D599" s="236"/>
      <c r="E599" s="236"/>
      <c r="F599" s="236"/>
      <c r="G599" s="236"/>
      <c r="H599" s="236"/>
      <c r="I599" s="236"/>
      <c r="J599" s="236"/>
      <c r="K599" s="237">
        <v>13076129.1</v>
      </c>
      <c r="L599" s="232"/>
      <c r="M599" s="232"/>
      <c r="N599" s="233">
        <v>11094175.5</v>
      </c>
      <c r="O599" s="234"/>
      <c r="P599" s="235"/>
    </row>
    <row r="600" spans="1:16" ht="12" customHeight="1" x14ac:dyDescent="0.2">
      <c r="A600" s="53"/>
      <c r="B600" s="42"/>
      <c r="C600" s="236" t="s">
        <v>425</v>
      </c>
      <c r="D600" s="236"/>
      <c r="E600" s="236"/>
      <c r="F600" s="236"/>
      <c r="G600" s="236"/>
      <c r="H600" s="236"/>
      <c r="I600" s="236"/>
      <c r="J600" s="236"/>
      <c r="K600" s="237">
        <v>1992880</v>
      </c>
      <c r="L600" s="232"/>
      <c r="M600" s="232"/>
      <c r="N600" s="237">
        <v>1992880</v>
      </c>
      <c r="O600" s="232"/>
      <c r="P600" s="232"/>
    </row>
    <row r="601" spans="1:16" ht="12" customHeight="1" x14ac:dyDescent="0.2">
      <c r="A601" s="53"/>
      <c r="B601" s="42"/>
      <c r="C601" s="258" t="s">
        <v>618</v>
      </c>
      <c r="D601" s="259"/>
      <c r="E601" s="259"/>
      <c r="F601" s="259"/>
      <c r="G601" s="259"/>
      <c r="H601" s="259"/>
      <c r="I601" s="259"/>
      <c r="J601" s="260"/>
      <c r="K601" s="261">
        <f>SUM(K597:M600)</f>
        <v>39994825.43</v>
      </c>
      <c r="L601" s="261"/>
      <c r="M601" s="261"/>
      <c r="N601" s="261">
        <f>SUM(N597:P600)</f>
        <v>32389964.550000001</v>
      </c>
      <c r="O601" s="261"/>
      <c r="P601" s="261"/>
    </row>
    <row r="602" spans="1:16" ht="5.25" customHeight="1" x14ac:dyDescent="0.2">
      <c r="A602" s="53"/>
      <c r="B602" s="42"/>
      <c r="C602" s="169"/>
      <c r="D602" s="169"/>
      <c r="E602" s="169"/>
      <c r="F602" s="169"/>
      <c r="G602" s="169"/>
      <c r="H602" s="169"/>
      <c r="I602" s="169"/>
      <c r="J602" s="169"/>
      <c r="K602" s="169"/>
      <c r="L602" s="169"/>
      <c r="M602" s="169"/>
      <c r="N602" s="169"/>
      <c r="O602" s="169"/>
      <c r="P602" s="169"/>
    </row>
    <row r="603" spans="1:16" ht="4.5" customHeight="1" x14ac:dyDescent="0.2">
      <c r="A603" s="53"/>
      <c r="B603" s="42"/>
      <c r="C603" s="48"/>
      <c r="D603" s="48"/>
      <c r="E603" s="48"/>
      <c r="F603" s="48"/>
      <c r="G603" s="48"/>
      <c r="H603" s="48"/>
      <c r="I603" s="48"/>
      <c r="J603" s="48"/>
      <c r="K603" s="48"/>
      <c r="L603" s="48"/>
      <c r="M603" s="48"/>
      <c r="N603" s="48"/>
      <c r="O603" s="48"/>
      <c r="P603" s="48"/>
    </row>
    <row r="604" spans="1:16" ht="12" customHeight="1" x14ac:dyDescent="0.2">
      <c r="A604" s="53"/>
      <c r="B604" s="42"/>
      <c r="C604" s="116" t="s">
        <v>344</v>
      </c>
      <c r="D604" s="51"/>
      <c r="E604" s="51"/>
      <c r="F604" s="51"/>
      <c r="G604" s="51"/>
      <c r="H604" s="51"/>
      <c r="I604" s="51"/>
      <c r="J604" s="51"/>
      <c r="K604" s="51"/>
      <c r="L604" s="52"/>
      <c r="M604" s="52"/>
      <c r="N604" s="52"/>
      <c r="O604" s="52"/>
      <c r="P604" s="48"/>
    </row>
    <row r="605" spans="1:16" ht="12" customHeight="1" x14ac:dyDescent="0.2">
      <c r="A605" s="53"/>
      <c r="B605" s="42"/>
      <c r="C605" s="41"/>
      <c r="D605" s="51"/>
      <c r="E605" s="51"/>
      <c r="F605" s="51"/>
      <c r="G605" s="51"/>
      <c r="H605" s="51"/>
      <c r="I605" s="51"/>
      <c r="J605" s="51"/>
      <c r="K605" s="51"/>
      <c r="L605" s="52"/>
      <c r="M605" s="52"/>
      <c r="N605" s="52"/>
      <c r="O605" s="52"/>
      <c r="P605" s="48"/>
    </row>
    <row r="606" spans="1:16" ht="12" customHeight="1" x14ac:dyDescent="0.2">
      <c r="A606" s="53"/>
      <c r="B606" s="42"/>
      <c r="D606" s="279" t="s">
        <v>116</v>
      </c>
      <c r="E606" s="279"/>
      <c r="F606" s="279"/>
      <c r="G606" s="279"/>
      <c r="H606" s="279"/>
      <c r="I606" s="279"/>
      <c r="J606" s="223">
        <v>2024</v>
      </c>
      <c r="K606" s="223"/>
      <c r="L606" s="223"/>
      <c r="M606" s="223">
        <v>2023</v>
      </c>
      <c r="N606" s="223"/>
      <c r="O606" s="223"/>
      <c r="P606" s="48"/>
    </row>
    <row r="607" spans="1:16" ht="12" customHeight="1" x14ac:dyDescent="0.2">
      <c r="A607" s="53"/>
      <c r="B607" s="42"/>
      <c r="D607" s="276" t="s">
        <v>415</v>
      </c>
      <c r="E607" s="276"/>
      <c r="F607" s="276"/>
      <c r="G607" s="276"/>
      <c r="H607" s="276"/>
      <c r="I607" s="276"/>
      <c r="J607" s="278">
        <v>6054143.7699999996</v>
      </c>
      <c r="K607" s="278"/>
      <c r="L607" s="278"/>
      <c r="M607" s="278">
        <v>5555143.3099999996</v>
      </c>
      <c r="N607" s="278"/>
      <c r="O607" s="278"/>
      <c r="P607" s="48"/>
    </row>
    <row r="608" spans="1:16" ht="12" customHeight="1" x14ac:dyDescent="0.2">
      <c r="A608" s="53"/>
      <c r="B608" s="42"/>
      <c r="D608" s="276" t="s">
        <v>416</v>
      </c>
      <c r="E608" s="276"/>
      <c r="F608" s="276"/>
      <c r="G608" s="276"/>
      <c r="H608" s="276"/>
      <c r="I608" s="276"/>
      <c r="J608" s="278">
        <v>266631.26</v>
      </c>
      <c r="K608" s="278"/>
      <c r="L608" s="278"/>
      <c r="M608" s="278">
        <v>132355.75</v>
      </c>
      <c r="N608" s="278"/>
      <c r="O608" s="278"/>
      <c r="P608" s="48"/>
    </row>
    <row r="609" spans="1:16" ht="12" customHeight="1" x14ac:dyDescent="0.2">
      <c r="A609" s="53"/>
      <c r="B609" s="42"/>
      <c r="D609" s="341" t="s">
        <v>619</v>
      </c>
      <c r="E609" s="342"/>
      <c r="F609" s="342"/>
      <c r="G609" s="342"/>
      <c r="H609" s="342"/>
      <c r="I609" s="343"/>
      <c r="J609" s="439">
        <v>1247.25</v>
      </c>
      <c r="K609" s="440"/>
      <c r="L609" s="441"/>
      <c r="M609" s="439">
        <v>1247.25</v>
      </c>
      <c r="N609" s="440"/>
      <c r="O609" s="441"/>
      <c r="P609" s="48"/>
    </row>
    <row r="610" spans="1:16" ht="12" customHeight="1" x14ac:dyDescent="0.2">
      <c r="A610" s="53"/>
      <c r="B610" s="42"/>
      <c r="D610" s="276" t="s">
        <v>417</v>
      </c>
      <c r="E610" s="276"/>
      <c r="F610" s="276"/>
      <c r="G610" s="276"/>
      <c r="H610" s="276"/>
      <c r="I610" s="276"/>
      <c r="J610" s="278">
        <v>6385157</v>
      </c>
      <c r="K610" s="278"/>
      <c r="L610" s="278"/>
      <c r="M610" s="278">
        <v>5047851</v>
      </c>
      <c r="N610" s="278"/>
      <c r="O610" s="278"/>
      <c r="P610" s="48"/>
    </row>
    <row r="611" spans="1:16" ht="12" customHeight="1" x14ac:dyDescent="0.2">
      <c r="A611" s="53"/>
      <c r="B611" s="42"/>
      <c r="D611" s="276" t="s">
        <v>418</v>
      </c>
      <c r="E611" s="276"/>
      <c r="F611" s="276"/>
      <c r="G611" s="276"/>
      <c r="H611" s="276"/>
      <c r="I611" s="276"/>
      <c r="J611" s="278">
        <v>354949.81</v>
      </c>
      <c r="K611" s="278"/>
      <c r="L611" s="278"/>
      <c r="M611" s="278">
        <v>343578.18</v>
      </c>
      <c r="N611" s="278"/>
      <c r="O611" s="278"/>
      <c r="P611" s="48"/>
    </row>
    <row r="612" spans="1:16" ht="12" customHeight="1" x14ac:dyDescent="0.2">
      <c r="A612" s="53"/>
      <c r="B612" s="42"/>
      <c r="D612" s="442" t="s">
        <v>620</v>
      </c>
      <c r="E612" s="443"/>
      <c r="F612" s="443"/>
      <c r="G612" s="443"/>
      <c r="H612" s="443"/>
      <c r="I612" s="444"/>
      <c r="J612" s="439">
        <v>14000.01</v>
      </c>
      <c r="K612" s="445"/>
      <c r="L612" s="446"/>
      <c r="M612" s="439">
        <v>14000.01</v>
      </c>
      <c r="N612" s="445"/>
      <c r="O612" s="446"/>
      <c r="P612" s="48"/>
    </row>
    <row r="613" spans="1:16" ht="12" customHeight="1" x14ac:dyDescent="0.2">
      <c r="A613" s="53"/>
      <c r="B613" s="42"/>
      <c r="D613" s="272" t="s">
        <v>621</v>
      </c>
      <c r="E613" s="272"/>
      <c r="F613" s="272"/>
      <c r="G613" s="272"/>
      <c r="H613" s="272"/>
      <c r="I613" s="272"/>
      <c r="J613" s="262">
        <f>J607+J608+J609+J610+J611+J612</f>
        <v>13076129.1</v>
      </c>
      <c r="K613" s="262"/>
      <c r="L613" s="262"/>
      <c r="M613" s="262">
        <f>SUM(M607:O612)</f>
        <v>11094175.499999998</v>
      </c>
      <c r="N613" s="262"/>
      <c r="O613" s="262"/>
      <c r="P613" s="48"/>
    </row>
    <row r="614" spans="1:16" ht="12" customHeight="1" x14ac:dyDescent="0.2">
      <c r="A614" s="53"/>
      <c r="B614" s="42"/>
      <c r="C614" s="48"/>
      <c r="D614" s="48"/>
      <c r="E614" s="48"/>
      <c r="F614" s="48"/>
      <c r="G614" s="48"/>
      <c r="H614" s="48"/>
      <c r="I614" s="48"/>
      <c r="J614" s="48"/>
      <c r="K614" s="48"/>
      <c r="L614" s="48"/>
      <c r="M614" s="48"/>
      <c r="N614" s="48"/>
      <c r="O614" s="48"/>
      <c r="P614" s="48"/>
    </row>
    <row r="615" spans="1:16" ht="12" customHeight="1" x14ac:dyDescent="0.2">
      <c r="A615" s="53"/>
      <c r="B615" s="42"/>
      <c r="C615" s="118" t="s">
        <v>126</v>
      </c>
      <c r="D615" s="41"/>
      <c r="E615" s="41"/>
      <c r="F615" s="41"/>
      <c r="G615" s="41"/>
      <c r="H615" s="41"/>
      <c r="I615" s="41"/>
      <c r="J615" s="41"/>
      <c r="K615" s="41"/>
      <c r="L615" s="41"/>
      <c r="M615" s="41"/>
      <c r="N615" s="41"/>
      <c r="O615" s="41"/>
      <c r="P615" s="41"/>
    </row>
    <row r="616" spans="1:16" ht="12" customHeight="1" x14ac:dyDescent="0.2">
      <c r="A616" s="53"/>
      <c r="B616" s="42"/>
      <c r="C616" s="118"/>
      <c r="D616" s="41"/>
      <c r="E616" s="41"/>
      <c r="F616" s="41"/>
      <c r="G616" s="41"/>
      <c r="H616" s="41"/>
      <c r="I616" s="41"/>
      <c r="J616" s="41"/>
      <c r="K616" s="41"/>
      <c r="L616" s="41"/>
      <c r="M616" s="41"/>
      <c r="N616" s="41"/>
      <c r="O616" s="41"/>
      <c r="P616" s="41"/>
    </row>
    <row r="617" spans="1:16" ht="12" customHeight="1" x14ac:dyDescent="0.2">
      <c r="A617" s="53"/>
      <c r="B617" s="42"/>
      <c r="D617" s="382" t="s">
        <v>116</v>
      </c>
      <c r="E617" s="382"/>
      <c r="F617" s="382"/>
      <c r="G617" s="382"/>
      <c r="H617" s="382"/>
      <c r="I617" s="382"/>
      <c r="J617" s="304">
        <v>2024</v>
      </c>
      <c r="K617" s="305"/>
      <c r="L617" s="306"/>
      <c r="M617" s="304">
        <v>2023</v>
      </c>
      <c r="N617" s="305"/>
      <c r="O617" s="306"/>
    </row>
    <row r="618" spans="1:16" ht="12" customHeight="1" x14ac:dyDescent="0.2">
      <c r="A618" s="53"/>
      <c r="B618" s="42"/>
      <c r="D618" s="344" t="s">
        <v>420</v>
      </c>
      <c r="E618" s="344"/>
      <c r="F618" s="344"/>
      <c r="G618" s="344"/>
      <c r="H618" s="344"/>
      <c r="I618" s="344"/>
      <c r="J618" s="280">
        <v>1428106.28</v>
      </c>
      <c r="K618" s="281"/>
      <c r="L618" s="282"/>
      <c r="M618" s="280">
        <v>0</v>
      </c>
      <c r="N618" s="281"/>
      <c r="O618" s="282"/>
    </row>
    <row r="619" spans="1:16" ht="12" customHeight="1" x14ac:dyDescent="0.2">
      <c r="A619" s="53"/>
      <c r="B619" s="42"/>
      <c r="D619" s="324" t="s">
        <v>622</v>
      </c>
      <c r="E619" s="325"/>
      <c r="F619" s="325"/>
      <c r="G619" s="325"/>
      <c r="H619" s="325"/>
      <c r="I619" s="326"/>
      <c r="J619" s="233">
        <v>23495686.050000001</v>
      </c>
      <c r="K619" s="234"/>
      <c r="L619" s="235"/>
      <c r="M619" s="233">
        <v>19300886.050000001</v>
      </c>
      <c r="N619" s="234"/>
      <c r="O619" s="235"/>
    </row>
    <row r="620" spans="1:16" ht="25.5" customHeight="1" x14ac:dyDescent="0.2">
      <c r="A620" s="53"/>
      <c r="B620" s="42"/>
      <c r="D620" s="273" t="s">
        <v>623</v>
      </c>
      <c r="E620" s="274"/>
      <c r="F620" s="274"/>
      <c r="G620" s="274"/>
      <c r="H620" s="274"/>
      <c r="I620" s="275"/>
      <c r="J620" s="266">
        <f>J618+J619</f>
        <v>24923792.330000002</v>
      </c>
      <c r="K620" s="267"/>
      <c r="L620" s="268"/>
      <c r="M620" s="266">
        <f>SUM(M619:O619)</f>
        <v>19300886.050000001</v>
      </c>
      <c r="N620" s="269"/>
      <c r="O620" s="270"/>
    </row>
    <row r="621" spans="1:16" ht="3" customHeight="1" x14ac:dyDescent="0.2">
      <c r="A621" s="53"/>
      <c r="B621" s="42"/>
      <c r="D621" s="137"/>
      <c r="E621" s="137"/>
      <c r="F621" s="137"/>
      <c r="G621" s="137"/>
      <c r="H621" s="137"/>
      <c r="I621" s="137"/>
      <c r="J621" s="138"/>
      <c r="K621" s="138"/>
      <c r="L621" s="138"/>
      <c r="M621" s="138"/>
      <c r="N621" s="139"/>
      <c r="O621" s="139"/>
    </row>
    <row r="622" spans="1:16" ht="12" customHeight="1" x14ac:dyDescent="0.2">
      <c r="A622" s="53"/>
      <c r="B622" s="42"/>
      <c r="K622" s="64"/>
      <c r="L622" s="64"/>
      <c r="M622" s="64"/>
      <c r="N622" s="64"/>
      <c r="O622" s="64"/>
      <c r="P622" s="64"/>
    </row>
    <row r="623" spans="1:16" ht="12" customHeight="1" x14ac:dyDescent="0.2">
      <c r="A623" s="53"/>
      <c r="B623" s="42"/>
      <c r="C623" s="61" t="s">
        <v>345</v>
      </c>
      <c r="K623" s="64"/>
      <c r="L623" s="64"/>
      <c r="M623" s="64"/>
      <c r="N623" s="64"/>
      <c r="O623" s="64"/>
      <c r="P623" s="64"/>
    </row>
    <row r="624" spans="1:16" ht="12" customHeight="1" x14ac:dyDescent="0.2">
      <c r="A624" s="53"/>
      <c r="B624" s="42"/>
      <c r="C624" s="63"/>
      <c r="D624" s="63"/>
      <c r="E624" s="63"/>
      <c r="F624" s="63"/>
      <c r="G624" s="63"/>
      <c r="H624" s="63"/>
      <c r="I624" s="63"/>
      <c r="J624" s="63"/>
      <c r="K624" s="64"/>
      <c r="L624" s="64"/>
      <c r="M624" s="64"/>
      <c r="N624" s="64"/>
      <c r="O624" s="64"/>
      <c r="P624" s="64"/>
    </row>
    <row r="625" spans="1:16" ht="12" customHeight="1" x14ac:dyDescent="0.2">
      <c r="A625" s="53"/>
      <c r="B625" s="42"/>
      <c r="C625" s="63"/>
      <c r="D625" s="223" t="s">
        <v>116</v>
      </c>
      <c r="E625" s="223"/>
      <c r="F625" s="223"/>
      <c r="G625" s="223"/>
      <c r="H625" s="223"/>
      <c r="I625" s="223"/>
      <c r="J625" s="223">
        <v>2024</v>
      </c>
      <c r="K625" s="223"/>
      <c r="L625" s="223"/>
      <c r="M625" s="223">
        <v>2023</v>
      </c>
      <c r="N625" s="223"/>
      <c r="O625" s="223"/>
      <c r="P625" s="64"/>
    </row>
    <row r="626" spans="1:16" ht="12" customHeight="1" x14ac:dyDescent="0.2">
      <c r="A626" s="53"/>
      <c r="B626" s="42"/>
      <c r="C626" s="63"/>
      <c r="D626" s="354" t="s">
        <v>624</v>
      </c>
      <c r="E626" s="354"/>
      <c r="F626" s="354"/>
      <c r="G626" s="354"/>
      <c r="H626" s="354"/>
      <c r="I626" s="354"/>
      <c r="J626" s="307">
        <v>8706524.9100000001</v>
      </c>
      <c r="K626" s="308"/>
      <c r="L626" s="309"/>
      <c r="M626" s="436">
        <v>8046524.2800000003</v>
      </c>
      <c r="N626" s="437"/>
      <c r="O626" s="438"/>
      <c r="P626" s="64"/>
    </row>
    <row r="627" spans="1:16" ht="12" customHeight="1" x14ac:dyDescent="0.2">
      <c r="A627" s="53"/>
      <c r="B627" s="42"/>
      <c r="C627" s="63"/>
      <c r="D627" s="276" t="s">
        <v>422</v>
      </c>
      <c r="E627" s="276"/>
      <c r="F627" s="276"/>
      <c r="G627" s="276"/>
      <c r="H627" s="276"/>
      <c r="I627" s="276"/>
      <c r="J627" s="277">
        <v>8387966.2000000002</v>
      </c>
      <c r="K627" s="277"/>
      <c r="L627" s="277"/>
      <c r="M627" s="278">
        <v>6889557.8300000001</v>
      </c>
      <c r="N627" s="278"/>
      <c r="O627" s="278"/>
      <c r="P627" s="64"/>
    </row>
    <row r="628" spans="1:16" ht="24.75" customHeight="1" x14ac:dyDescent="0.2">
      <c r="A628" s="53"/>
      <c r="B628" s="42"/>
      <c r="C628" s="63"/>
      <c r="D628" s="273" t="s">
        <v>625</v>
      </c>
      <c r="E628" s="274"/>
      <c r="F628" s="274"/>
      <c r="G628" s="274"/>
      <c r="H628" s="274"/>
      <c r="I628" s="275"/>
      <c r="J628" s="263">
        <f>J626+J627</f>
        <v>17094491.109999999</v>
      </c>
      <c r="K628" s="264"/>
      <c r="L628" s="265"/>
      <c r="M628" s="263">
        <f>M626+M627</f>
        <v>14936082.109999999</v>
      </c>
      <c r="N628" s="264"/>
      <c r="O628" s="265"/>
      <c r="P628" s="64"/>
    </row>
    <row r="629" spans="1:16" ht="12" customHeight="1" x14ac:dyDescent="0.2">
      <c r="A629" s="53"/>
      <c r="B629" s="42"/>
      <c r="C629" s="48"/>
      <c r="D629" s="48"/>
      <c r="E629" s="48"/>
      <c r="F629" s="48"/>
      <c r="G629" s="48"/>
      <c r="H629" s="48"/>
      <c r="I629" s="48"/>
      <c r="J629" s="48"/>
      <c r="K629" s="48"/>
      <c r="L629" s="48"/>
      <c r="M629" s="48"/>
      <c r="N629" s="48"/>
      <c r="O629" s="48"/>
      <c r="P629" s="48"/>
    </row>
    <row r="630" spans="1:16" ht="12" customHeight="1" x14ac:dyDescent="0.2">
      <c r="A630" s="53"/>
      <c r="B630" s="59" t="s">
        <v>50</v>
      </c>
      <c r="C630" s="253" t="s">
        <v>42</v>
      </c>
      <c r="D630" s="253"/>
      <c r="E630" s="253"/>
      <c r="F630" s="253"/>
      <c r="G630" s="253"/>
      <c r="H630" s="253"/>
      <c r="I630" s="253"/>
      <c r="J630" s="253"/>
      <c r="K630" s="253"/>
      <c r="L630" s="253"/>
      <c r="M630" s="253"/>
      <c r="N630" s="253"/>
      <c r="O630" s="253"/>
      <c r="P630" s="253"/>
    </row>
    <row r="631" spans="1:16" ht="12" customHeight="1" x14ac:dyDescent="0.2">
      <c r="A631" s="53"/>
      <c r="B631" s="43"/>
      <c r="C631" s="253"/>
      <c r="D631" s="253"/>
      <c r="E631" s="253"/>
      <c r="F631" s="253"/>
      <c r="G631" s="253"/>
      <c r="H631" s="253"/>
      <c r="I631" s="253"/>
      <c r="J631" s="253"/>
      <c r="K631" s="253"/>
      <c r="L631" s="253"/>
      <c r="M631" s="253"/>
      <c r="N631" s="253"/>
      <c r="O631" s="253"/>
      <c r="P631" s="253"/>
    </row>
    <row r="632" spans="1:16" ht="12" customHeight="1" x14ac:dyDescent="0.2">
      <c r="A632" s="53"/>
    </row>
    <row r="633" spans="1:16" ht="12" customHeight="1" x14ac:dyDescent="0.2">
      <c r="A633" s="53"/>
      <c r="C633" s="61" t="s">
        <v>346</v>
      </c>
    </row>
    <row r="634" spans="1:16" ht="12" customHeight="1" x14ac:dyDescent="0.2">
      <c r="A634" s="53"/>
    </row>
    <row r="635" spans="1:16" ht="12" customHeight="1" x14ac:dyDescent="0.2">
      <c r="A635" s="53"/>
      <c r="D635" s="382" t="s">
        <v>116</v>
      </c>
      <c r="E635" s="382"/>
      <c r="F635" s="382"/>
      <c r="G635" s="382"/>
      <c r="H635" s="382"/>
      <c r="I635" s="382"/>
      <c r="J635" s="223">
        <v>2024</v>
      </c>
      <c r="K635" s="223"/>
      <c r="L635" s="223"/>
      <c r="M635" s="223">
        <v>2023</v>
      </c>
      <c r="N635" s="223"/>
      <c r="O635" s="223"/>
    </row>
    <row r="636" spans="1:16" ht="12" customHeight="1" x14ac:dyDescent="0.2">
      <c r="A636" s="53"/>
      <c r="D636" s="344" t="s">
        <v>423</v>
      </c>
      <c r="E636" s="344"/>
      <c r="F636" s="344"/>
      <c r="G636" s="344"/>
      <c r="H636" s="344"/>
      <c r="I636" s="344"/>
      <c r="J636" s="232">
        <v>1992880</v>
      </c>
      <c r="K636" s="232"/>
      <c r="L636" s="232"/>
      <c r="M636" s="232">
        <v>1992880</v>
      </c>
      <c r="N636" s="232"/>
      <c r="O636" s="232"/>
    </row>
    <row r="637" spans="1:16" ht="12" customHeight="1" x14ac:dyDescent="0.2">
      <c r="A637" s="53"/>
      <c r="D637" s="344" t="s">
        <v>424</v>
      </c>
      <c r="E637" s="344"/>
      <c r="F637" s="344"/>
      <c r="G637" s="344"/>
      <c r="H637" s="344"/>
      <c r="I637" s="344"/>
      <c r="J637" s="232">
        <v>0</v>
      </c>
      <c r="K637" s="232"/>
      <c r="L637" s="232"/>
      <c r="M637" s="232">
        <v>0</v>
      </c>
      <c r="N637" s="232"/>
      <c r="O637" s="232"/>
    </row>
    <row r="638" spans="1:16" ht="12" customHeight="1" x14ac:dyDescent="0.2">
      <c r="A638" s="53"/>
      <c r="D638" s="168" t="s">
        <v>348</v>
      </c>
      <c r="E638" s="230" t="s">
        <v>425</v>
      </c>
      <c r="F638" s="230"/>
      <c r="G638" s="230"/>
      <c r="H638" s="230"/>
      <c r="I638" s="231"/>
      <c r="J638" s="345">
        <f>SUM(J636:L637)</f>
        <v>1992880</v>
      </c>
      <c r="K638" s="346"/>
      <c r="L638" s="347"/>
      <c r="M638" s="345">
        <f>SUM(M636:O637)</f>
        <v>1992880</v>
      </c>
      <c r="N638" s="346"/>
      <c r="O638" s="347"/>
    </row>
    <row r="639" spans="1:16" ht="12" customHeight="1" x14ac:dyDescent="0.2">
      <c r="A639" s="53"/>
    </row>
    <row r="640" spans="1:16" ht="12" customHeight="1" x14ac:dyDescent="0.2">
      <c r="A640" s="53"/>
      <c r="C640" s="116" t="s">
        <v>127</v>
      </c>
    </row>
    <row r="641" spans="1:16" ht="12" customHeight="1" x14ac:dyDescent="0.2">
      <c r="A641" s="53"/>
    </row>
    <row r="642" spans="1:16" ht="12" customHeight="1" x14ac:dyDescent="0.2">
      <c r="A642" s="53"/>
      <c r="D642" s="223" t="s">
        <v>116</v>
      </c>
      <c r="E642" s="223"/>
      <c r="F642" s="223"/>
      <c r="G642" s="223"/>
      <c r="H642" s="223"/>
      <c r="I642" s="223"/>
      <c r="J642" s="223">
        <v>2024</v>
      </c>
      <c r="K642" s="223"/>
      <c r="L642" s="223"/>
      <c r="M642" s="223">
        <v>2023</v>
      </c>
      <c r="N642" s="223"/>
      <c r="O642" s="223"/>
    </row>
    <row r="643" spans="1:16" s="43" customFormat="1" ht="12" customHeight="1" x14ac:dyDescent="0.2">
      <c r="A643" s="47"/>
      <c r="B643" s="35"/>
      <c r="C643" s="41"/>
      <c r="D643" s="276" t="s">
        <v>426</v>
      </c>
      <c r="E643" s="276"/>
      <c r="F643" s="276"/>
      <c r="G643" s="276"/>
      <c r="H643" s="276"/>
      <c r="I643" s="276"/>
      <c r="J643" s="277">
        <v>0</v>
      </c>
      <c r="K643" s="277"/>
      <c r="L643" s="277"/>
      <c r="M643" s="237">
        <v>0</v>
      </c>
      <c r="N643" s="271"/>
      <c r="O643" s="271"/>
      <c r="P643" s="52"/>
    </row>
    <row r="644" spans="1:16" s="43" customFormat="1" ht="12" customHeight="1" x14ac:dyDescent="0.2">
      <c r="A644" s="47"/>
      <c r="B644" s="35"/>
      <c r="C644" s="41"/>
      <c r="D644" s="383" t="s">
        <v>626</v>
      </c>
      <c r="E644" s="384"/>
      <c r="F644" s="384"/>
      <c r="G644" s="384"/>
      <c r="H644" s="384"/>
      <c r="I644" s="385"/>
      <c r="J644" s="263">
        <f>SUM(J643)</f>
        <v>0</v>
      </c>
      <c r="K644" s="264"/>
      <c r="L644" s="265"/>
      <c r="M644" s="263">
        <f>SUM(M643)</f>
        <v>0</v>
      </c>
      <c r="N644" s="264"/>
      <c r="O644" s="265"/>
      <c r="P644" s="52"/>
    </row>
    <row r="645" spans="1:16" ht="12" customHeight="1" x14ac:dyDescent="0.2">
      <c r="A645" s="53"/>
      <c r="C645" s="41"/>
      <c r="D645" s="51"/>
      <c r="E645" s="51"/>
      <c r="F645" s="51"/>
      <c r="G645" s="51"/>
      <c r="H645" s="51"/>
      <c r="I645" s="51"/>
      <c r="J645" s="51"/>
      <c r="K645" s="51"/>
      <c r="L645" s="52"/>
      <c r="M645" s="52"/>
      <c r="N645" s="52"/>
      <c r="O645" s="52"/>
      <c r="P645" s="52"/>
    </row>
    <row r="646" spans="1:16" ht="12" customHeight="1" x14ac:dyDescent="0.2">
      <c r="A646" s="53"/>
      <c r="C646" s="61" t="s">
        <v>347</v>
      </c>
      <c r="K646" s="64"/>
      <c r="L646" s="64"/>
      <c r="M646" s="64"/>
      <c r="N646" s="64"/>
      <c r="O646" s="64"/>
      <c r="P646" s="52"/>
    </row>
    <row r="647" spans="1:16" ht="12" customHeight="1" x14ac:dyDescent="0.2">
      <c r="A647" s="53"/>
      <c r="C647" s="63"/>
      <c r="D647" s="63"/>
      <c r="E647" s="63"/>
      <c r="F647" s="63"/>
      <c r="G647" s="63"/>
      <c r="H647" s="63"/>
      <c r="I647" s="63"/>
      <c r="J647" s="63"/>
      <c r="K647" s="64"/>
      <c r="L647" s="64"/>
      <c r="M647" s="64"/>
      <c r="N647" s="64"/>
      <c r="O647" s="64"/>
      <c r="P647" s="52"/>
    </row>
    <row r="648" spans="1:16" ht="12" customHeight="1" x14ac:dyDescent="0.2">
      <c r="A648" s="53"/>
      <c r="C648" s="63"/>
      <c r="D648" s="223" t="s">
        <v>116</v>
      </c>
      <c r="E648" s="223"/>
      <c r="F648" s="223"/>
      <c r="G648" s="223"/>
      <c r="H648" s="223"/>
      <c r="I648" s="223"/>
      <c r="J648" s="223">
        <v>2024</v>
      </c>
      <c r="K648" s="223"/>
      <c r="L648" s="223"/>
      <c r="M648" s="223">
        <v>2023</v>
      </c>
      <c r="N648" s="223"/>
      <c r="O648" s="223"/>
      <c r="P648" s="52"/>
    </row>
    <row r="649" spans="1:16" ht="12" customHeight="1" x14ac:dyDescent="0.2">
      <c r="A649" s="53"/>
      <c r="C649" s="63"/>
      <c r="D649" s="276" t="s">
        <v>427</v>
      </c>
      <c r="E649" s="276"/>
      <c r="F649" s="276"/>
      <c r="G649" s="276"/>
      <c r="H649" s="276"/>
      <c r="I649" s="276"/>
      <c r="J649" s="277">
        <v>166044.69</v>
      </c>
      <c r="K649" s="277"/>
      <c r="L649" s="277"/>
      <c r="M649" s="277">
        <v>81759.789999999994</v>
      </c>
      <c r="N649" s="277"/>
      <c r="O649" s="277"/>
      <c r="P649" s="52"/>
    </row>
    <row r="650" spans="1:16" ht="12" customHeight="1" x14ac:dyDescent="0.2">
      <c r="A650" s="53"/>
      <c r="C650" s="63"/>
      <c r="D650" s="273" t="s">
        <v>627</v>
      </c>
      <c r="E650" s="274"/>
      <c r="F650" s="274"/>
      <c r="G650" s="274"/>
      <c r="H650" s="274"/>
      <c r="I650" s="275"/>
      <c r="J650" s="263">
        <f>SUM(J649)</f>
        <v>166044.69</v>
      </c>
      <c r="K650" s="264"/>
      <c r="L650" s="265"/>
      <c r="M650" s="263">
        <f>SUM(M649)</f>
        <v>81759.789999999994</v>
      </c>
      <c r="N650" s="264"/>
      <c r="O650" s="265"/>
      <c r="P650" s="52"/>
    </row>
    <row r="651" spans="1:16" ht="12" customHeight="1" x14ac:dyDescent="0.2">
      <c r="C651" s="41"/>
      <c r="D651" s="51"/>
      <c r="E651" s="51"/>
      <c r="F651" s="51"/>
      <c r="G651" s="51"/>
      <c r="H651" s="51"/>
      <c r="I651" s="51"/>
      <c r="J651" s="51"/>
      <c r="K651" s="51"/>
      <c r="L651" s="52"/>
      <c r="M651" s="52"/>
      <c r="N651" s="52"/>
      <c r="O651" s="52"/>
      <c r="P651" s="52"/>
    </row>
    <row r="652" spans="1:16" ht="12" customHeight="1" x14ac:dyDescent="0.2">
      <c r="B652" s="109" t="s">
        <v>114</v>
      </c>
      <c r="C652" s="40" t="s">
        <v>12</v>
      </c>
    </row>
    <row r="653" spans="1:16" ht="7.5" customHeight="1" x14ac:dyDescent="0.2">
      <c r="B653" s="109"/>
      <c r="C653" s="40"/>
    </row>
    <row r="654" spans="1:16" ht="12" customHeight="1" x14ac:dyDescent="0.2">
      <c r="B654" s="55" t="s">
        <v>49</v>
      </c>
      <c r="C654" s="252" t="s">
        <v>275</v>
      </c>
      <c r="D654" s="252"/>
      <c r="E654" s="252"/>
      <c r="F654" s="252"/>
      <c r="G654" s="252"/>
      <c r="H654" s="252"/>
      <c r="I654" s="252"/>
      <c r="J654" s="252"/>
      <c r="K654" s="252"/>
      <c r="L654" s="252"/>
      <c r="M654" s="252"/>
      <c r="N654" s="252"/>
      <c r="O654" s="252"/>
      <c r="P654" s="252"/>
    </row>
    <row r="655" spans="1:16" ht="12" customHeight="1" x14ac:dyDescent="0.2">
      <c r="B655" s="85"/>
      <c r="C655" s="252"/>
      <c r="D655" s="252"/>
      <c r="E655" s="252"/>
      <c r="F655" s="252"/>
      <c r="G655" s="252"/>
      <c r="H655" s="252"/>
      <c r="I655" s="252"/>
      <c r="J655" s="252"/>
      <c r="K655" s="252"/>
      <c r="L655" s="252"/>
      <c r="M655" s="252"/>
      <c r="N655" s="252"/>
      <c r="O655" s="252"/>
      <c r="P655" s="252"/>
    </row>
    <row r="656" spans="1:16" ht="12" customHeight="1" x14ac:dyDescent="0.2">
      <c r="B656" s="46"/>
      <c r="C656" s="44"/>
      <c r="D656" s="44"/>
      <c r="E656" s="44"/>
      <c r="F656" s="44"/>
      <c r="G656" s="44"/>
      <c r="H656" s="44"/>
      <c r="I656" s="44"/>
      <c r="J656" s="44"/>
      <c r="K656" s="44"/>
      <c r="L656" s="44"/>
      <c r="M656" s="44"/>
      <c r="N656" s="44"/>
      <c r="O656" s="44"/>
      <c r="P656" s="44"/>
    </row>
    <row r="657" spans="2:16" ht="12" customHeight="1" x14ac:dyDescent="0.2">
      <c r="B657" s="109" t="s">
        <v>114</v>
      </c>
      <c r="C657" s="40" t="s">
        <v>13</v>
      </c>
    </row>
    <row r="658" spans="2:16" ht="7.5" customHeight="1" x14ac:dyDescent="0.2">
      <c r="B658" s="109"/>
      <c r="C658" s="40"/>
    </row>
    <row r="659" spans="2:16" ht="12" customHeight="1" x14ac:dyDescent="0.2">
      <c r="B659" s="119" t="s">
        <v>48</v>
      </c>
      <c r="C659" s="381" t="s">
        <v>43</v>
      </c>
      <c r="D659" s="381"/>
      <c r="E659" s="381"/>
      <c r="F659" s="381"/>
      <c r="G659" s="381"/>
      <c r="H659" s="381"/>
      <c r="I659" s="381"/>
      <c r="J659" s="381"/>
      <c r="K659" s="381"/>
      <c r="L659" s="381"/>
      <c r="M659" s="381"/>
      <c r="N659" s="381"/>
      <c r="O659" s="381"/>
      <c r="P659" s="381"/>
    </row>
    <row r="660" spans="2:16" ht="12" customHeight="1" x14ac:dyDescent="0.2">
      <c r="B660" s="36"/>
      <c r="C660" s="381"/>
      <c r="D660" s="381"/>
      <c r="E660" s="381"/>
      <c r="F660" s="381"/>
      <c r="G660" s="381"/>
      <c r="H660" s="381"/>
      <c r="I660" s="381"/>
      <c r="J660" s="381"/>
      <c r="K660" s="381"/>
      <c r="L660" s="381"/>
      <c r="M660" s="381"/>
      <c r="N660" s="381"/>
      <c r="O660" s="381"/>
      <c r="P660" s="381"/>
    </row>
    <row r="661" spans="2:16" ht="6" customHeight="1" x14ac:dyDescent="0.2"/>
    <row r="662" spans="2:16" ht="12" customHeight="1" x14ac:dyDescent="0.2">
      <c r="C662" s="61" t="s">
        <v>349</v>
      </c>
    </row>
    <row r="663" spans="2:16" ht="5.25" customHeight="1" x14ac:dyDescent="0.2"/>
    <row r="664" spans="2:16" ht="12" customHeight="1" x14ac:dyDescent="0.2">
      <c r="D664" s="223" t="s">
        <v>116</v>
      </c>
      <c r="E664" s="223"/>
      <c r="F664" s="223"/>
      <c r="G664" s="223"/>
      <c r="H664" s="223"/>
      <c r="I664" s="223"/>
      <c r="J664" s="223">
        <v>2024</v>
      </c>
      <c r="K664" s="223"/>
      <c r="L664" s="223"/>
      <c r="M664" s="223">
        <v>2023</v>
      </c>
      <c r="N664" s="223"/>
      <c r="O664" s="223"/>
    </row>
    <row r="665" spans="2:16" ht="12" customHeight="1" x14ac:dyDescent="0.2">
      <c r="D665" s="276" t="s">
        <v>428</v>
      </c>
      <c r="E665" s="276"/>
      <c r="F665" s="276"/>
      <c r="G665" s="276"/>
      <c r="H665" s="276"/>
      <c r="I665" s="276"/>
      <c r="J665" s="379">
        <v>0</v>
      </c>
      <c r="K665" s="379"/>
      <c r="L665" s="379"/>
      <c r="M665" s="379">
        <v>0</v>
      </c>
      <c r="N665" s="379"/>
      <c r="O665" s="379"/>
    </row>
    <row r="666" spans="2:16" ht="12" customHeight="1" x14ac:dyDescent="0.2">
      <c r="D666" s="340" t="s">
        <v>429</v>
      </c>
      <c r="E666" s="340"/>
      <c r="F666" s="340"/>
      <c r="G666" s="340"/>
      <c r="H666" s="340"/>
      <c r="I666" s="340"/>
      <c r="J666" s="379">
        <v>0</v>
      </c>
      <c r="K666" s="379"/>
      <c r="L666" s="379"/>
      <c r="M666" s="379">
        <v>0</v>
      </c>
      <c r="N666" s="379"/>
      <c r="O666" s="379"/>
    </row>
    <row r="667" spans="2:16" ht="12" customHeight="1" x14ac:dyDescent="0.2">
      <c r="D667" s="272" t="s">
        <v>348</v>
      </c>
      <c r="E667" s="272"/>
      <c r="F667" s="272"/>
      <c r="G667" s="272"/>
      <c r="H667" s="272"/>
      <c r="I667" s="272"/>
      <c r="J667" s="263">
        <f>SUM(J665:L666)</f>
        <v>0</v>
      </c>
      <c r="K667" s="264"/>
      <c r="L667" s="265"/>
      <c r="M667" s="263">
        <f>SUM(M665:O666)</f>
        <v>0</v>
      </c>
      <c r="N667" s="264"/>
      <c r="O667" s="265"/>
    </row>
    <row r="668" spans="2:16" ht="4.5" customHeight="1" x14ac:dyDescent="0.2"/>
    <row r="669" spans="2:16" ht="12" customHeight="1" x14ac:dyDescent="0.2">
      <c r="C669" s="61" t="s">
        <v>350</v>
      </c>
    </row>
    <row r="670" spans="2:16" ht="6" customHeight="1" x14ac:dyDescent="0.2"/>
    <row r="671" spans="2:16" ht="12" customHeight="1" x14ac:dyDescent="0.2">
      <c r="D671" s="223" t="s">
        <v>116</v>
      </c>
      <c r="E671" s="223"/>
      <c r="F671" s="223"/>
      <c r="G671" s="223"/>
      <c r="H671" s="223"/>
      <c r="I671" s="223"/>
      <c r="J671" s="223">
        <v>2024</v>
      </c>
      <c r="K671" s="223"/>
      <c r="L671" s="223"/>
      <c r="M671" s="223">
        <v>2023</v>
      </c>
      <c r="N671" s="223"/>
      <c r="O671" s="223"/>
    </row>
    <row r="672" spans="2:16" ht="12" customHeight="1" x14ac:dyDescent="0.2">
      <c r="D672" s="276" t="s">
        <v>430</v>
      </c>
      <c r="E672" s="276"/>
      <c r="F672" s="276"/>
      <c r="G672" s="276"/>
      <c r="H672" s="276"/>
      <c r="I672" s="276"/>
      <c r="J672" s="379">
        <v>0</v>
      </c>
      <c r="K672" s="379"/>
      <c r="L672" s="379"/>
      <c r="M672" s="379">
        <v>0</v>
      </c>
      <c r="N672" s="379"/>
      <c r="O672" s="379"/>
    </row>
    <row r="673" spans="2:16" ht="12" customHeight="1" x14ac:dyDescent="0.2">
      <c r="D673" s="276" t="s">
        <v>431</v>
      </c>
      <c r="E673" s="276"/>
      <c r="F673" s="276"/>
      <c r="G673" s="276"/>
      <c r="H673" s="276"/>
      <c r="I673" s="276"/>
      <c r="J673" s="379">
        <v>0</v>
      </c>
      <c r="K673" s="379"/>
      <c r="L673" s="379"/>
      <c r="M673" s="379">
        <v>0</v>
      </c>
      <c r="N673" s="379"/>
      <c r="O673" s="379"/>
    </row>
    <row r="674" spans="2:16" ht="12" customHeight="1" x14ac:dyDescent="0.2">
      <c r="D674" s="272" t="s">
        <v>348</v>
      </c>
      <c r="E674" s="272"/>
      <c r="F674" s="272"/>
      <c r="G674" s="272"/>
      <c r="H674" s="272"/>
      <c r="I674" s="272"/>
      <c r="J674" s="263">
        <f>SUM(J672:L673)</f>
        <v>0</v>
      </c>
      <c r="K674" s="264"/>
      <c r="L674" s="265"/>
      <c r="M674" s="263">
        <f>SUM(M672:O673)</f>
        <v>0</v>
      </c>
      <c r="N674" s="264"/>
      <c r="O674" s="265"/>
    </row>
    <row r="675" spans="2:16" ht="9" customHeight="1" x14ac:dyDescent="0.2"/>
    <row r="676" spans="2:16" ht="12" customHeight="1" x14ac:dyDescent="0.2">
      <c r="B676" s="54" t="s">
        <v>128</v>
      </c>
    </row>
    <row r="677" spans="2:16" ht="5.25" customHeight="1" x14ac:dyDescent="0.2">
      <c r="B677" s="54"/>
    </row>
    <row r="678" spans="2:16" ht="12" customHeight="1" x14ac:dyDescent="0.2">
      <c r="B678" s="109" t="s">
        <v>114</v>
      </c>
      <c r="C678" s="40" t="s">
        <v>276</v>
      </c>
    </row>
    <row r="679" spans="2:16" ht="7.5" customHeight="1" x14ac:dyDescent="0.2">
      <c r="B679" s="54"/>
    </row>
    <row r="680" spans="2:16" ht="12" customHeight="1" x14ac:dyDescent="0.2">
      <c r="B680" s="55" t="s">
        <v>46</v>
      </c>
      <c r="C680" s="252" t="s">
        <v>44</v>
      </c>
      <c r="D680" s="252"/>
      <c r="E680" s="252"/>
      <c r="F680" s="252"/>
      <c r="G680" s="252"/>
      <c r="H680" s="252"/>
      <c r="I680" s="252"/>
      <c r="J680" s="252"/>
      <c r="K680" s="252"/>
      <c r="L680" s="252"/>
      <c r="M680" s="252"/>
      <c r="N680" s="252"/>
      <c r="O680" s="252"/>
      <c r="P680" s="252"/>
    </row>
    <row r="681" spans="2:16" ht="12" customHeight="1" x14ac:dyDescent="0.2">
      <c r="B681" s="55"/>
      <c r="C681" s="252"/>
      <c r="D681" s="252"/>
      <c r="E681" s="252"/>
      <c r="F681" s="252"/>
      <c r="G681" s="252"/>
      <c r="H681" s="252"/>
      <c r="I681" s="252"/>
      <c r="J681" s="252"/>
      <c r="K681" s="252"/>
      <c r="L681" s="252"/>
      <c r="M681" s="252"/>
      <c r="N681" s="252"/>
      <c r="O681" s="252"/>
      <c r="P681" s="252"/>
    </row>
    <row r="682" spans="2:16" ht="12" customHeight="1" x14ac:dyDescent="0.2">
      <c r="B682" s="55"/>
      <c r="C682" s="163"/>
      <c r="D682" s="163"/>
      <c r="E682" s="163"/>
      <c r="F682" s="163"/>
      <c r="G682" s="163"/>
      <c r="H682" s="163"/>
      <c r="I682" s="163"/>
      <c r="J682" s="163"/>
      <c r="K682" s="163"/>
      <c r="L682" s="163"/>
      <c r="M682" s="163"/>
      <c r="N682" s="163"/>
      <c r="O682" s="163"/>
      <c r="P682" s="163"/>
    </row>
    <row r="683" spans="2:16" ht="12" customHeight="1" x14ac:dyDescent="0.2">
      <c r="B683" s="55"/>
      <c r="C683" s="251" t="s">
        <v>752</v>
      </c>
      <c r="D683" s="251"/>
      <c r="E683" s="251"/>
      <c r="F683" s="251"/>
      <c r="G683" s="251"/>
      <c r="H683" s="251"/>
      <c r="I683" s="251"/>
      <c r="J683" s="251"/>
      <c r="K683" s="251"/>
      <c r="L683" s="251"/>
      <c r="M683" s="251"/>
      <c r="N683" s="251"/>
      <c r="O683" s="251"/>
      <c r="P683" s="251"/>
    </row>
    <row r="684" spans="2:16" ht="12" customHeight="1" x14ac:dyDescent="0.2">
      <c r="B684" s="55"/>
      <c r="C684" s="251"/>
      <c r="D684" s="251"/>
      <c r="E684" s="251"/>
      <c r="F684" s="251"/>
      <c r="G684" s="251"/>
      <c r="H684" s="251"/>
      <c r="I684" s="251"/>
      <c r="J684" s="251"/>
      <c r="K684" s="251"/>
      <c r="L684" s="251"/>
      <c r="M684" s="251"/>
      <c r="N684" s="251"/>
      <c r="O684" s="251"/>
      <c r="P684" s="251"/>
    </row>
    <row r="685" spans="2:16" ht="12" customHeight="1" x14ac:dyDescent="0.2">
      <c r="B685" s="55"/>
      <c r="C685" s="251"/>
      <c r="D685" s="251"/>
      <c r="E685" s="251"/>
      <c r="F685" s="251"/>
      <c r="G685" s="251"/>
      <c r="H685" s="251"/>
      <c r="I685" s="251"/>
      <c r="J685" s="251"/>
      <c r="K685" s="251"/>
      <c r="L685" s="251"/>
      <c r="M685" s="251"/>
      <c r="N685" s="251"/>
      <c r="O685" s="251"/>
      <c r="P685" s="251"/>
    </row>
    <row r="686" spans="2:16" ht="12" customHeight="1" x14ac:dyDescent="0.2">
      <c r="B686" s="55"/>
      <c r="C686" s="163"/>
      <c r="D686" s="163"/>
      <c r="E686" s="163"/>
      <c r="F686" s="163"/>
      <c r="G686" s="163"/>
      <c r="H686" s="163"/>
      <c r="I686" s="163"/>
      <c r="J686" s="163"/>
      <c r="K686" s="163"/>
      <c r="L686" s="163"/>
      <c r="M686" s="163"/>
      <c r="N686" s="163"/>
      <c r="O686" s="163"/>
      <c r="P686" s="163"/>
    </row>
    <row r="687" spans="2:16" ht="12" customHeight="1" x14ac:dyDescent="0.2">
      <c r="B687" s="55"/>
      <c r="C687" s="163"/>
      <c r="D687" s="163"/>
      <c r="E687" s="279" t="s">
        <v>116</v>
      </c>
      <c r="F687" s="279"/>
      <c r="G687" s="279"/>
      <c r="H687" s="279"/>
      <c r="I687" s="223">
        <v>2024</v>
      </c>
      <c r="J687" s="223"/>
      <c r="K687" s="223"/>
      <c r="L687" s="223">
        <v>2023</v>
      </c>
      <c r="M687" s="223"/>
      <c r="N687" s="223"/>
      <c r="O687" s="163"/>
      <c r="P687" s="163"/>
    </row>
    <row r="688" spans="2:16" ht="12" customHeight="1" x14ac:dyDescent="0.2">
      <c r="B688" s="55"/>
      <c r="C688" s="163"/>
      <c r="D688" s="163"/>
      <c r="E688" s="276" t="s">
        <v>628</v>
      </c>
      <c r="F688" s="276"/>
      <c r="G688" s="276"/>
      <c r="H688" s="276"/>
      <c r="I688" s="278">
        <v>24084548.890000001</v>
      </c>
      <c r="J688" s="278"/>
      <c r="K688" s="278"/>
      <c r="L688" s="278">
        <v>24275446.010000002</v>
      </c>
      <c r="M688" s="278"/>
      <c r="N688" s="278"/>
      <c r="O688" s="163"/>
      <c r="P688" s="163"/>
    </row>
    <row r="689" spans="2:16" ht="12" customHeight="1" x14ac:dyDescent="0.2">
      <c r="B689" s="55"/>
      <c r="C689" s="163"/>
      <c r="D689" s="163"/>
      <c r="E689" s="276" t="s">
        <v>629</v>
      </c>
      <c r="F689" s="276"/>
      <c r="G689" s="276"/>
      <c r="H689" s="276"/>
      <c r="I689" s="278">
        <v>10.76</v>
      </c>
      <c r="J689" s="278"/>
      <c r="K689" s="278"/>
      <c r="L689" s="278">
        <v>10.76</v>
      </c>
      <c r="M689" s="278"/>
      <c r="N689" s="278"/>
      <c r="O689" s="163"/>
      <c r="P689" s="163"/>
    </row>
    <row r="690" spans="2:16" ht="12" customHeight="1" x14ac:dyDescent="0.2">
      <c r="B690" s="55"/>
      <c r="C690" s="42"/>
      <c r="D690" s="42"/>
      <c r="E690" s="327" t="s">
        <v>630</v>
      </c>
      <c r="F690" s="328"/>
      <c r="G690" s="328"/>
      <c r="H690" s="329"/>
      <c r="I690" s="262">
        <f>SUM(I688:K689)</f>
        <v>24084559.650000002</v>
      </c>
      <c r="J690" s="262"/>
      <c r="K690" s="262"/>
      <c r="L690" s="262">
        <f>SUM(L688:N689)</f>
        <v>24275456.770000003</v>
      </c>
      <c r="M690" s="262"/>
      <c r="N690" s="262"/>
      <c r="O690" s="42"/>
      <c r="P690" s="42"/>
    </row>
    <row r="691" spans="2:16" ht="12" customHeight="1" x14ac:dyDescent="0.2">
      <c r="B691" s="55"/>
      <c r="C691" s="42"/>
      <c r="D691" s="42"/>
      <c r="E691" s="120"/>
      <c r="F691" s="120"/>
      <c r="G691" s="120"/>
      <c r="H691" s="120"/>
      <c r="I691" s="82"/>
      <c r="J691" s="82"/>
      <c r="K691" s="82"/>
      <c r="L691" s="82"/>
      <c r="M691" s="82"/>
      <c r="N691" s="82"/>
      <c r="O691" s="42"/>
      <c r="P691" s="42"/>
    </row>
    <row r="692" spans="2:16" ht="12" customHeight="1" x14ac:dyDescent="0.2">
      <c r="B692" s="121" t="s">
        <v>114</v>
      </c>
      <c r="C692" s="122" t="s">
        <v>631</v>
      </c>
      <c r="D692" s="103"/>
      <c r="E692" s="103"/>
      <c r="F692" s="103"/>
      <c r="G692" s="103"/>
      <c r="H692" s="103"/>
      <c r="I692" s="103"/>
      <c r="J692" s="103"/>
      <c r="K692" s="103"/>
      <c r="L692" s="103"/>
      <c r="M692" s="103"/>
      <c r="N692" s="103"/>
      <c r="O692" s="103"/>
      <c r="P692" s="42"/>
    </row>
    <row r="693" spans="2:16" ht="12" customHeight="1" x14ac:dyDescent="0.2">
      <c r="B693" s="121"/>
      <c r="C693" s="122"/>
      <c r="D693" s="103"/>
      <c r="E693" s="103"/>
      <c r="F693" s="103"/>
      <c r="G693" s="103"/>
      <c r="H693" s="103"/>
      <c r="I693" s="103"/>
      <c r="J693" s="103"/>
      <c r="K693" s="103"/>
      <c r="L693" s="103"/>
      <c r="M693" s="103"/>
      <c r="N693" s="103"/>
      <c r="O693" s="103"/>
      <c r="P693" s="42"/>
    </row>
    <row r="694" spans="2:16" ht="12" customHeight="1" x14ac:dyDescent="0.2">
      <c r="B694" s="123"/>
      <c r="C694" s="124" t="s">
        <v>632</v>
      </c>
      <c r="D694" s="103"/>
      <c r="E694" s="103"/>
      <c r="F694" s="103"/>
      <c r="G694" s="103"/>
      <c r="H694" s="103"/>
      <c r="I694" s="103"/>
      <c r="J694" s="103"/>
      <c r="K694" s="103"/>
      <c r="L694" s="103"/>
      <c r="M694" s="103"/>
      <c r="N694" s="103"/>
      <c r="O694" s="103"/>
      <c r="P694" s="42"/>
    </row>
    <row r="695" spans="2:16" ht="12" customHeight="1" x14ac:dyDescent="0.2">
      <c r="B695" s="123"/>
      <c r="C695" s="103"/>
      <c r="D695" s="103"/>
      <c r="E695" s="103"/>
      <c r="F695" s="103"/>
      <c r="G695" s="103"/>
      <c r="H695" s="103"/>
      <c r="I695" s="103"/>
      <c r="J695" s="103"/>
      <c r="K695" s="103"/>
      <c r="L695" s="103"/>
      <c r="M695" s="103"/>
      <c r="N695" s="103"/>
      <c r="O695" s="103"/>
      <c r="P695" s="42"/>
    </row>
    <row r="696" spans="2:16" ht="12" customHeight="1" x14ac:dyDescent="0.2">
      <c r="B696" s="123"/>
      <c r="C696" s="103"/>
      <c r="D696" s="279" t="s">
        <v>116</v>
      </c>
      <c r="E696" s="279"/>
      <c r="F696" s="279"/>
      <c r="G696" s="279"/>
      <c r="H696" s="279"/>
      <c r="I696" s="279"/>
      <c r="J696" s="279"/>
      <c r="K696" s="279"/>
      <c r="L696" s="279"/>
      <c r="M696" s="304" t="s">
        <v>121</v>
      </c>
      <c r="N696" s="305"/>
      <c r="O696" s="306"/>
      <c r="P696" s="42"/>
    </row>
    <row r="697" spans="2:16" ht="12" customHeight="1" x14ac:dyDescent="0.2">
      <c r="B697" s="123"/>
      <c r="C697" s="103"/>
      <c r="D697" s="276" t="s">
        <v>633</v>
      </c>
      <c r="E697" s="276"/>
      <c r="F697" s="276"/>
      <c r="G697" s="276"/>
      <c r="H697" s="276"/>
      <c r="I697" s="276"/>
      <c r="J697" s="276"/>
      <c r="K697" s="276"/>
      <c r="L697" s="276"/>
      <c r="M697" s="278">
        <v>951696.42</v>
      </c>
      <c r="N697" s="278"/>
      <c r="O697" s="278"/>
      <c r="P697" s="42"/>
    </row>
    <row r="698" spans="2:16" ht="12" customHeight="1" x14ac:dyDescent="0.2">
      <c r="B698" s="123"/>
      <c r="C698" s="103"/>
      <c r="D698" s="276" t="s">
        <v>634</v>
      </c>
      <c r="E698" s="276"/>
      <c r="F698" s="276"/>
      <c r="G698" s="276"/>
      <c r="H698" s="276"/>
      <c r="I698" s="276"/>
      <c r="J698" s="276"/>
      <c r="K698" s="276"/>
      <c r="L698" s="276"/>
      <c r="M698" s="278">
        <v>449248.34</v>
      </c>
      <c r="N698" s="278"/>
      <c r="O698" s="278"/>
      <c r="P698" s="42"/>
    </row>
    <row r="699" spans="2:16" ht="12" customHeight="1" x14ac:dyDescent="0.2">
      <c r="B699" s="123"/>
      <c r="C699" s="103"/>
      <c r="D699" s="276" t="s">
        <v>635</v>
      </c>
      <c r="E699" s="276"/>
      <c r="F699" s="276"/>
      <c r="G699" s="276"/>
      <c r="H699" s="276"/>
      <c r="I699" s="276"/>
      <c r="J699" s="276"/>
      <c r="K699" s="276"/>
      <c r="L699" s="276"/>
      <c r="M699" s="278">
        <v>30000</v>
      </c>
      <c r="N699" s="278"/>
      <c r="O699" s="278"/>
      <c r="P699" s="42"/>
    </row>
    <row r="700" spans="2:16" ht="12" customHeight="1" x14ac:dyDescent="0.2">
      <c r="B700" s="123"/>
      <c r="C700" s="103"/>
      <c r="D700" s="430" t="s">
        <v>636</v>
      </c>
      <c r="E700" s="431"/>
      <c r="F700" s="431"/>
      <c r="G700" s="431"/>
      <c r="H700" s="431"/>
      <c r="I700" s="431"/>
      <c r="J700" s="431"/>
      <c r="K700" s="431"/>
      <c r="L700" s="432"/>
      <c r="M700" s="278">
        <v>22576158.989999998</v>
      </c>
      <c r="N700" s="278"/>
      <c r="O700" s="278"/>
      <c r="P700" s="42"/>
    </row>
    <row r="701" spans="2:16" ht="12" customHeight="1" x14ac:dyDescent="0.2">
      <c r="B701" s="123"/>
      <c r="C701" s="103"/>
      <c r="D701" s="276" t="s">
        <v>637</v>
      </c>
      <c r="E701" s="276"/>
      <c r="F701" s="276"/>
      <c r="G701" s="276"/>
      <c r="H701" s="276"/>
      <c r="I701" s="276"/>
      <c r="J701" s="276"/>
      <c r="K701" s="276"/>
      <c r="L701" s="276"/>
      <c r="M701" s="278">
        <v>77445.14</v>
      </c>
      <c r="N701" s="278"/>
      <c r="O701" s="278"/>
      <c r="P701" s="42"/>
    </row>
    <row r="702" spans="2:16" ht="12" customHeight="1" x14ac:dyDescent="0.2">
      <c r="B702" s="123"/>
      <c r="C702" s="103"/>
      <c r="D702" s="327" t="s">
        <v>638</v>
      </c>
      <c r="E702" s="328"/>
      <c r="F702" s="328"/>
      <c r="G702" s="328"/>
      <c r="H702" s="328"/>
      <c r="I702" s="328"/>
      <c r="J702" s="328"/>
      <c r="K702" s="328"/>
      <c r="L702" s="329"/>
      <c r="M702" s="262">
        <f>SUM(M697:O701)</f>
        <v>24084548.890000001</v>
      </c>
      <c r="N702" s="262"/>
      <c r="O702" s="262"/>
      <c r="P702" s="42"/>
    </row>
    <row r="703" spans="2:16" ht="6.75" customHeight="1" x14ac:dyDescent="0.2">
      <c r="B703" s="55"/>
      <c r="C703" s="42"/>
      <c r="D703" s="42"/>
      <c r="E703" s="120"/>
      <c r="F703" s="120"/>
      <c r="G703" s="120"/>
      <c r="H703" s="120"/>
      <c r="I703" s="82"/>
      <c r="J703" s="82"/>
      <c r="K703" s="82"/>
      <c r="L703" s="82"/>
      <c r="M703" s="82"/>
      <c r="N703" s="82"/>
      <c r="O703" s="42"/>
      <c r="P703" s="42"/>
    </row>
    <row r="704" spans="2:16" ht="24.75" customHeight="1" x14ac:dyDescent="0.2">
      <c r="B704" s="55"/>
      <c r="C704" s="512" t="s">
        <v>639</v>
      </c>
      <c r="D704" s="512"/>
      <c r="E704" s="512"/>
      <c r="F704" s="512"/>
      <c r="G704" s="512"/>
      <c r="H704" s="512"/>
      <c r="I704" s="512"/>
      <c r="J704" s="512"/>
      <c r="K704" s="512"/>
      <c r="L704" s="512"/>
      <c r="M704" s="512"/>
      <c r="N704" s="512"/>
      <c r="O704" s="512"/>
      <c r="P704" s="512"/>
    </row>
    <row r="705" spans="2:16" ht="12" customHeight="1" x14ac:dyDescent="0.2">
      <c r="B705" s="55"/>
      <c r="C705" s="42"/>
      <c r="D705" s="42"/>
      <c r="E705" s="120"/>
      <c r="F705" s="120"/>
      <c r="G705" s="120"/>
      <c r="H705" s="120"/>
      <c r="I705" s="82"/>
      <c r="J705" s="82"/>
      <c r="K705" s="82"/>
      <c r="L705" s="82"/>
      <c r="M705" s="82"/>
      <c r="N705" s="82"/>
      <c r="O705" s="42"/>
      <c r="P705" s="42"/>
    </row>
    <row r="706" spans="2:16" ht="12" customHeight="1" x14ac:dyDescent="0.2">
      <c r="B706" s="55"/>
      <c r="C706" s="42"/>
      <c r="D706" s="42"/>
      <c r="E706" s="120"/>
      <c r="F706" s="120"/>
      <c r="G706" s="120"/>
      <c r="H706" s="120"/>
      <c r="I706" s="82"/>
      <c r="J706" s="82"/>
      <c r="K706" s="82"/>
      <c r="L706" s="82"/>
      <c r="M706" s="82"/>
      <c r="N706" s="82"/>
      <c r="O706" s="42"/>
      <c r="P706" s="42"/>
    </row>
    <row r="707" spans="2:16" ht="12" customHeight="1" x14ac:dyDescent="0.2">
      <c r="B707" s="55"/>
      <c r="C707" s="125" t="s">
        <v>341</v>
      </c>
      <c r="D707" s="42"/>
      <c r="E707" s="42"/>
      <c r="F707" s="42"/>
      <c r="G707" s="42"/>
      <c r="H707" s="42"/>
      <c r="I707" s="42"/>
      <c r="J707" s="42"/>
      <c r="K707" s="42"/>
      <c r="L707" s="42"/>
      <c r="M707" s="42"/>
      <c r="N707" s="42"/>
      <c r="O707" s="42"/>
      <c r="P707" s="42"/>
    </row>
    <row r="708" spans="2:16" ht="7.5" customHeight="1" x14ac:dyDescent="0.2">
      <c r="B708" s="55"/>
      <c r="C708" s="42"/>
      <c r="D708" s="42"/>
      <c r="E708" s="42"/>
      <c r="F708" s="42"/>
      <c r="G708" s="42"/>
      <c r="H708" s="42"/>
      <c r="I708" s="42"/>
      <c r="J708" s="42"/>
      <c r="K708" s="42"/>
      <c r="L708" s="42"/>
      <c r="M708" s="42"/>
      <c r="N708" s="42"/>
      <c r="O708" s="42"/>
      <c r="P708" s="42"/>
    </row>
    <row r="709" spans="2:16" ht="12" customHeight="1" x14ac:dyDescent="0.2">
      <c r="B709" s="55"/>
      <c r="C709" s="376" t="s">
        <v>366</v>
      </c>
      <c r="D709" s="376"/>
      <c r="E709" s="376"/>
      <c r="F709" s="376"/>
      <c r="G709" s="376"/>
      <c r="H709" s="376"/>
      <c r="I709" s="376"/>
      <c r="J709" s="376"/>
      <c r="K709" s="376"/>
      <c r="L709" s="376"/>
      <c r="M709" s="376"/>
      <c r="N709" s="376"/>
      <c r="O709" s="376"/>
      <c r="P709" s="376"/>
    </row>
    <row r="710" spans="2:16" ht="12" customHeight="1" x14ac:dyDescent="0.2">
      <c r="B710" s="55"/>
      <c r="C710" s="376"/>
      <c r="D710" s="376"/>
      <c r="E710" s="376"/>
      <c r="F710" s="376"/>
      <c r="G710" s="376"/>
      <c r="H710" s="376"/>
      <c r="I710" s="376"/>
      <c r="J710" s="376"/>
      <c r="K710" s="376"/>
      <c r="L710" s="376"/>
      <c r="M710" s="376"/>
      <c r="N710" s="376"/>
      <c r="O710" s="376"/>
      <c r="P710" s="376"/>
    </row>
    <row r="711" spans="2:16" ht="12" customHeight="1" x14ac:dyDescent="0.2">
      <c r="B711" s="55"/>
      <c r="C711" s="177"/>
      <c r="D711" s="177"/>
      <c r="E711" s="177"/>
      <c r="F711" s="177"/>
      <c r="G711" s="177"/>
      <c r="H711" s="177"/>
      <c r="I711" s="177"/>
      <c r="J711" s="177"/>
      <c r="K711" s="177"/>
      <c r="L711" s="177"/>
      <c r="M711" s="177"/>
      <c r="N711" s="177"/>
      <c r="O711" s="177"/>
      <c r="P711" s="177"/>
    </row>
    <row r="712" spans="2:16" ht="12" customHeight="1" x14ac:dyDescent="0.2">
      <c r="B712" s="55"/>
      <c r="C712" s="336" t="s">
        <v>640</v>
      </c>
      <c r="D712" s="336"/>
      <c r="E712" s="336"/>
      <c r="F712" s="336"/>
      <c r="G712" s="336"/>
      <c r="H712" s="336"/>
      <c r="I712" s="336"/>
      <c r="J712" s="336"/>
      <c r="K712" s="336"/>
      <c r="L712" s="336"/>
      <c r="M712" s="336"/>
      <c r="N712" s="336"/>
      <c r="O712" s="336"/>
      <c r="P712" s="336"/>
    </row>
    <row r="713" spans="2:16" ht="12" customHeight="1" x14ac:dyDescent="0.2">
      <c r="B713" s="55"/>
      <c r="C713" s="336"/>
      <c r="D713" s="336"/>
      <c r="E713" s="336"/>
      <c r="F713" s="336"/>
      <c r="G713" s="336"/>
      <c r="H713" s="336"/>
      <c r="I713" s="336"/>
      <c r="J713" s="336"/>
      <c r="K713" s="336"/>
      <c r="L713" s="336"/>
      <c r="M713" s="336"/>
      <c r="N713" s="336"/>
      <c r="O713" s="336"/>
      <c r="P713" s="336"/>
    </row>
    <row r="714" spans="2:16" ht="12" customHeight="1" x14ac:dyDescent="0.2">
      <c r="B714" s="55"/>
      <c r="C714" s="177"/>
      <c r="D714" s="177"/>
      <c r="E714" s="177"/>
      <c r="F714" s="177"/>
      <c r="G714" s="177"/>
      <c r="H714" s="177"/>
      <c r="I714" s="177"/>
      <c r="J714" s="177"/>
      <c r="K714" s="177"/>
      <c r="L714" s="177"/>
      <c r="M714" s="177"/>
      <c r="N714" s="177"/>
      <c r="O714" s="177"/>
      <c r="P714" s="177"/>
    </row>
    <row r="715" spans="2:16" ht="12" customHeight="1" x14ac:dyDescent="0.2">
      <c r="B715" s="55"/>
      <c r="C715" s="289" t="s">
        <v>116</v>
      </c>
      <c r="D715" s="289"/>
      <c r="E715" s="289"/>
      <c r="F715" s="289"/>
      <c r="G715" s="289"/>
      <c r="H715" s="289"/>
      <c r="I715" s="289"/>
      <c r="J715" s="289"/>
      <c r="K715" s="289"/>
      <c r="L715" s="208" t="s">
        <v>121</v>
      </c>
      <c r="M715" s="209"/>
      <c r="N715" s="290"/>
      <c r="O715" s="177"/>
      <c r="P715" s="177"/>
    </row>
    <row r="716" spans="2:16" ht="12" customHeight="1" x14ac:dyDescent="0.2">
      <c r="B716" s="55"/>
      <c r="C716" s="420" t="s">
        <v>641</v>
      </c>
      <c r="D716" s="420"/>
      <c r="E716" s="420"/>
      <c r="F716" s="420"/>
      <c r="G716" s="420"/>
      <c r="H716" s="420"/>
      <c r="I716" s="420"/>
      <c r="J716" s="420"/>
      <c r="K716" s="420"/>
      <c r="L716" s="421">
        <v>714642.56</v>
      </c>
      <c r="M716" s="422"/>
      <c r="N716" s="422"/>
      <c r="O716" s="177"/>
      <c r="P716" s="177"/>
    </row>
    <row r="717" spans="2:16" ht="12" customHeight="1" x14ac:dyDescent="0.2">
      <c r="B717" s="55"/>
      <c r="C717" s="182" t="s">
        <v>753</v>
      </c>
      <c r="D717" s="183"/>
      <c r="E717" s="183"/>
      <c r="F717" s="183"/>
      <c r="G717" s="183"/>
      <c r="H717" s="183"/>
      <c r="I717" s="183"/>
      <c r="J717" s="183"/>
      <c r="K717" s="184"/>
      <c r="L717" s="426">
        <v>176630</v>
      </c>
      <c r="M717" s="427"/>
      <c r="N717" s="428"/>
      <c r="O717" s="177"/>
      <c r="P717" s="177"/>
    </row>
    <row r="718" spans="2:16" ht="12" customHeight="1" x14ac:dyDescent="0.2">
      <c r="B718" s="55"/>
      <c r="C718" s="423" t="s">
        <v>642</v>
      </c>
      <c r="D718" s="424"/>
      <c r="E718" s="424"/>
      <c r="F718" s="424"/>
      <c r="G718" s="424"/>
      <c r="H718" s="424"/>
      <c r="I718" s="424"/>
      <c r="J718" s="424"/>
      <c r="K718" s="425"/>
      <c r="L718" s="426">
        <v>56095.4</v>
      </c>
      <c r="M718" s="427"/>
      <c r="N718" s="428"/>
      <c r="O718" s="177"/>
      <c r="P718" s="177"/>
    </row>
    <row r="719" spans="2:16" ht="12" customHeight="1" x14ac:dyDescent="0.2">
      <c r="B719" s="55"/>
      <c r="C719" s="423" t="s">
        <v>643</v>
      </c>
      <c r="D719" s="424"/>
      <c r="E719" s="424"/>
      <c r="F719" s="424"/>
      <c r="G719" s="424"/>
      <c r="H719" s="424"/>
      <c r="I719" s="424"/>
      <c r="J719" s="424"/>
      <c r="K719" s="425"/>
      <c r="L719" s="426">
        <v>4328.46</v>
      </c>
      <c r="M719" s="427"/>
      <c r="N719" s="428"/>
      <c r="O719" s="177"/>
      <c r="P719" s="177"/>
    </row>
    <row r="720" spans="2:16" ht="12" customHeight="1" x14ac:dyDescent="0.2">
      <c r="B720" s="55"/>
      <c r="C720" s="213" t="s">
        <v>611</v>
      </c>
      <c r="D720" s="214"/>
      <c r="E720" s="214"/>
      <c r="F720" s="214"/>
      <c r="G720" s="214"/>
      <c r="H720" s="214"/>
      <c r="I720" s="214"/>
      <c r="J720" s="214"/>
      <c r="K720" s="215"/>
      <c r="L720" s="429">
        <f>L716+L718+L719+L717</f>
        <v>951696.42</v>
      </c>
      <c r="M720" s="429"/>
      <c r="N720" s="429"/>
      <c r="O720" s="177"/>
      <c r="P720" s="177"/>
    </row>
    <row r="721" spans="2:16" ht="12" customHeight="1" x14ac:dyDescent="0.2">
      <c r="B721" s="55"/>
      <c r="C721" s="177"/>
      <c r="D721" s="177"/>
      <c r="E721" s="177"/>
      <c r="F721" s="177"/>
      <c r="G721" s="177"/>
      <c r="H721" s="177"/>
      <c r="I721" s="177"/>
      <c r="J721" s="177"/>
      <c r="K721" s="177"/>
      <c r="L721" s="177"/>
      <c r="M721" s="177"/>
      <c r="N721" s="177"/>
      <c r="O721" s="177"/>
      <c r="P721" s="177"/>
    </row>
    <row r="722" spans="2:16" ht="12" customHeight="1" x14ac:dyDescent="0.2">
      <c r="B722" s="55"/>
      <c r="C722" s="125" t="s">
        <v>342</v>
      </c>
      <c r="D722" s="42"/>
      <c r="E722" s="42"/>
      <c r="F722" s="42"/>
      <c r="G722" s="42"/>
      <c r="H722" s="42"/>
      <c r="I722" s="42"/>
      <c r="J722" s="42"/>
      <c r="K722" s="42"/>
      <c r="L722" s="42"/>
      <c r="M722" s="42"/>
      <c r="N722" s="42"/>
      <c r="O722" s="42"/>
      <c r="P722" s="42"/>
    </row>
    <row r="723" spans="2:16" ht="7.5" customHeight="1" x14ac:dyDescent="0.2">
      <c r="B723" s="55"/>
      <c r="C723" s="42"/>
      <c r="D723" s="42"/>
      <c r="E723" s="42"/>
      <c r="F723" s="42"/>
      <c r="G723" s="42"/>
      <c r="H723" s="42"/>
      <c r="I723" s="42"/>
      <c r="J723" s="42"/>
      <c r="K723" s="42"/>
      <c r="L723" s="42"/>
      <c r="M723" s="42"/>
      <c r="N723" s="42"/>
      <c r="O723" s="42"/>
      <c r="P723" s="42"/>
    </row>
    <row r="724" spans="2:16" ht="23.25" customHeight="1" x14ac:dyDescent="0.2">
      <c r="B724" s="55"/>
      <c r="C724" s="251" t="s">
        <v>644</v>
      </c>
      <c r="D724" s="251"/>
      <c r="E724" s="251"/>
      <c r="F724" s="251"/>
      <c r="G724" s="251"/>
      <c r="H724" s="251"/>
      <c r="I724" s="251"/>
      <c r="J724" s="251"/>
      <c r="K724" s="251"/>
      <c r="L724" s="251"/>
      <c r="M724" s="251"/>
      <c r="N724" s="251"/>
      <c r="O724" s="251"/>
      <c r="P724" s="251"/>
    </row>
    <row r="725" spans="2:16" ht="12" customHeight="1" x14ac:dyDescent="0.2">
      <c r="B725" s="55"/>
      <c r="C725" s="42"/>
      <c r="D725" s="42"/>
      <c r="E725" s="42"/>
      <c r="F725" s="42"/>
      <c r="G725" s="42"/>
      <c r="H725" s="42"/>
      <c r="I725" s="42"/>
      <c r="J725" s="42"/>
      <c r="K725" s="42"/>
      <c r="L725" s="42"/>
      <c r="M725" s="42"/>
      <c r="N725" s="42"/>
      <c r="O725" s="42"/>
      <c r="P725" s="42"/>
    </row>
    <row r="726" spans="2:16" ht="12" customHeight="1" x14ac:dyDescent="0.2">
      <c r="B726" s="55"/>
      <c r="C726" s="42"/>
      <c r="D726" s="42"/>
      <c r="E726" s="513" t="s">
        <v>116</v>
      </c>
      <c r="F726" s="514"/>
      <c r="G726" s="514"/>
      <c r="H726" s="514"/>
      <c r="I726" s="514"/>
      <c r="J726" s="514"/>
      <c r="K726" s="515"/>
      <c r="L726" s="419" t="s">
        <v>121</v>
      </c>
      <c r="M726" s="419"/>
      <c r="N726" s="419"/>
      <c r="O726" s="42"/>
      <c r="P726" s="42"/>
    </row>
    <row r="727" spans="2:16" ht="12" customHeight="1" x14ac:dyDescent="0.2">
      <c r="B727" s="55"/>
      <c r="C727" s="42"/>
      <c r="D727" s="42"/>
      <c r="E727" s="199" t="s">
        <v>645</v>
      </c>
      <c r="F727" s="200"/>
      <c r="G727" s="200"/>
      <c r="H727" s="200"/>
      <c r="I727" s="200"/>
      <c r="J727" s="200"/>
      <c r="K727" s="201"/>
      <c r="L727" s="488">
        <v>820202.38</v>
      </c>
      <c r="M727" s="489"/>
      <c r="N727" s="489"/>
      <c r="O727" s="42"/>
      <c r="P727" s="42"/>
    </row>
    <row r="728" spans="2:16" ht="12" customHeight="1" x14ac:dyDescent="0.2">
      <c r="B728" s="55"/>
      <c r="C728" s="42"/>
      <c r="D728" s="42"/>
      <c r="E728" s="199" t="s">
        <v>725</v>
      </c>
      <c r="F728" s="200"/>
      <c r="G728" s="200"/>
      <c r="H728" s="200"/>
      <c r="I728" s="200"/>
      <c r="J728" s="200"/>
      <c r="K728" s="201"/>
      <c r="L728" s="202">
        <v>-6711</v>
      </c>
      <c r="M728" s="203"/>
      <c r="N728" s="204"/>
      <c r="O728" s="42"/>
      <c r="P728" s="42"/>
    </row>
    <row r="729" spans="2:16" ht="24" customHeight="1" x14ac:dyDescent="0.2">
      <c r="B729" s="55"/>
      <c r="C729" s="42"/>
      <c r="D729" s="42"/>
      <c r="E729" s="205" t="s">
        <v>726</v>
      </c>
      <c r="F729" s="206"/>
      <c r="G729" s="206"/>
      <c r="H729" s="206"/>
      <c r="I729" s="206"/>
      <c r="J729" s="206"/>
      <c r="K729" s="207"/>
      <c r="L729" s="202">
        <v>-7345</v>
      </c>
      <c r="M729" s="203"/>
      <c r="N729" s="204"/>
      <c r="O729" s="42"/>
      <c r="P729" s="42"/>
    </row>
    <row r="730" spans="2:16" ht="12" customHeight="1" x14ac:dyDescent="0.2">
      <c r="B730" s="55"/>
      <c r="C730" s="42"/>
      <c r="D730" s="42"/>
      <c r="E730" s="199" t="s">
        <v>727</v>
      </c>
      <c r="F730" s="200"/>
      <c r="G730" s="200"/>
      <c r="H730" s="200"/>
      <c r="I730" s="200"/>
      <c r="J730" s="200"/>
      <c r="K730" s="201"/>
      <c r="L730" s="202">
        <v>-650</v>
      </c>
      <c r="M730" s="203"/>
      <c r="N730" s="204"/>
      <c r="O730" s="42"/>
      <c r="P730" s="42"/>
    </row>
    <row r="731" spans="2:16" ht="12" customHeight="1" x14ac:dyDescent="0.2">
      <c r="B731" s="55"/>
      <c r="C731" s="42"/>
      <c r="D731" s="42"/>
      <c r="E731" s="199" t="s">
        <v>728</v>
      </c>
      <c r="F731" s="200"/>
      <c r="G731" s="200"/>
      <c r="H731" s="200"/>
      <c r="I731" s="200"/>
      <c r="J731" s="200"/>
      <c r="K731" s="201"/>
      <c r="L731" s="202">
        <v>-1395.6</v>
      </c>
      <c r="M731" s="203"/>
      <c r="N731" s="204"/>
      <c r="O731" s="42"/>
      <c r="P731" s="42"/>
    </row>
    <row r="732" spans="2:16" ht="12" customHeight="1" x14ac:dyDescent="0.2">
      <c r="B732" s="55"/>
      <c r="C732" s="42"/>
      <c r="D732" s="42"/>
      <c r="E732" s="199" t="s">
        <v>729</v>
      </c>
      <c r="F732" s="200"/>
      <c r="G732" s="200"/>
      <c r="H732" s="200"/>
      <c r="I732" s="200"/>
      <c r="J732" s="200"/>
      <c r="K732" s="201"/>
      <c r="L732" s="202">
        <v>-17970.43</v>
      </c>
      <c r="M732" s="203"/>
      <c r="N732" s="204"/>
      <c r="O732" s="42"/>
      <c r="P732" s="42"/>
    </row>
    <row r="733" spans="2:16" ht="12" customHeight="1" x14ac:dyDescent="0.2">
      <c r="B733" s="55"/>
      <c r="C733" s="42"/>
      <c r="D733" s="42"/>
      <c r="E733" s="199" t="s">
        <v>730</v>
      </c>
      <c r="F733" s="200"/>
      <c r="G733" s="200"/>
      <c r="H733" s="200"/>
      <c r="I733" s="200"/>
      <c r="J733" s="200"/>
      <c r="K733" s="201"/>
      <c r="L733" s="202">
        <v>-219.5</v>
      </c>
      <c r="M733" s="203"/>
      <c r="N733" s="204"/>
      <c r="O733" s="42"/>
      <c r="P733" s="42"/>
    </row>
    <row r="734" spans="2:16" ht="12" customHeight="1" x14ac:dyDescent="0.2">
      <c r="B734" s="55"/>
      <c r="C734" s="42"/>
      <c r="D734" s="42"/>
      <c r="E734" s="199" t="s">
        <v>731</v>
      </c>
      <c r="F734" s="200"/>
      <c r="G734" s="200"/>
      <c r="H734" s="200"/>
      <c r="I734" s="200"/>
      <c r="J734" s="200"/>
      <c r="K734" s="201"/>
      <c r="L734" s="202">
        <v>-1753.97</v>
      </c>
      <c r="M734" s="203"/>
      <c r="N734" s="204"/>
      <c r="O734" s="42"/>
      <c r="P734" s="42"/>
    </row>
    <row r="735" spans="2:16" ht="12" customHeight="1" x14ac:dyDescent="0.2">
      <c r="B735" s="55"/>
      <c r="C735" s="42"/>
      <c r="D735" s="42"/>
      <c r="E735" s="199" t="s">
        <v>732</v>
      </c>
      <c r="F735" s="200"/>
      <c r="G735" s="200"/>
      <c r="H735" s="200"/>
      <c r="I735" s="200"/>
      <c r="J735" s="200"/>
      <c r="K735" s="201"/>
      <c r="L735" s="202">
        <v>-400</v>
      </c>
      <c r="M735" s="203"/>
      <c r="N735" s="204"/>
      <c r="O735" s="42"/>
      <c r="P735" s="42"/>
    </row>
    <row r="736" spans="2:16" ht="12" customHeight="1" x14ac:dyDescent="0.2">
      <c r="B736" s="55"/>
      <c r="C736" s="42"/>
      <c r="D736" s="42"/>
      <c r="E736" s="199" t="s">
        <v>733</v>
      </c>
      <c r="F736" s="200"/>
      <c r="G736" s="200"/>
      <c r="H736" s="200"/>
      <c r="I736" s="200"/>
      <c r="J736" s="200"/>
      <c r="K736" s="201"/>
      <c r="L736" s="202">
        <v>-14384</v>
      </c>
      <c r="M736" s="203"/>
      <c r="N736" s="204"/>
      <c r="O736" s="42"/>
      <c r="P736" s="42"/>
    </row>
    <row r="737" spans="2:16" ht="12" customHeight="1" x14ac:dyDescent="0.2">
      <c r="B737" s="55"/>
      <c r="C737" s="42"/>
      <c r="D737" s="42"/>
      <c r="E737" s="199" t="s">
        <v>734</v>
      </c>
      <c r="F737" s="200"/>
      <c r="G737" s="200"/>
      <c r="H737" s="200"/>
      <c r="I737" s="200"/>
      <c r="J737" s="200"/>
      <c r="K737" s="201"/>
      <c r="L737" s="202">
        <v>-2136</v>
      </c>
      <c r="M737" s="203"/>
      <c r="N737" s="204"/>
      <c r="O737" s="42"/>
      <c r="P737" s="42"/>
    </row>
    <row r="738" spans="2:16" ht="12" customHeight="1" x14ac:dyDescent="0.2">
      <c r="B738" s="55"/>
      <c r="C738" s="42"/>
      <c r="D738" s="42"/>
      <c r="E738" s="199" t="s">
        <v>735</v>
      </c>
      <c r="F738" s="200"/>
      <c r="G738" s="200"/>
      <c r="H738" s="200"/>
      <c r="I738" s="200"/>
      <c r="J738" s="200"/>
      <c r="K738" s="201"/>
      <c r="L738" s="202">
        <v>-6058.01</v>
      </c>
      <c r="M738" s="203"/>
      <c r="N738" s="204"/>
      <c r="O738" s="42"/>
      <c r="P738" s="42"/>
    </row>
    <row r="739" spans="2:16" ht="12" customHeight="1" x14ac:dyDescent="0.2">
      <c r="B739" s="55"/>
      <c r="C739" s="42"/>
      <c r="D739" s="42"/>
      <c r="E739" s="199" t="s">
        <v>736</v>
      </c>
      <c r="F739" s="200"/>
      <c r="G739" s="200"/>
      <c r="H739" s="200"/>
      <c r="I739" s="200"/>
      <c r="J739" s="200"/>
      <c r="K739" s="201"/>
      <c r="L739" s="202">
        <v>-17849.03</v>
      </c>
      <c r="M739" s="203"/>
      <c r="N739" s="204"/>
      <c r="O739" s="42"/>
      <c r="P739" s="42"/>
    </row>
    <row r="740" spans="2:16" ht="25.5" customHeight="1" x14ac:dyDescent="0.2">
      <c r="B740" s="55"/>
      <c r="C740" s="42"/>
      <c r="D740" s="42"/>
      <c r="E740" s="205" t="s">
        <v>738</v>
      </c>
      <c r="F740" s="206"/>
      <c r="G740" s="206"/>
      <c r="H740" s="206"/>
      <c r="I740" s="206"/>
      <c r="J740" s="206"/>
      <c r="K740" s="207"/>
      <c r="L740" s="202">
        <v>-118317.88</v>
      </c>
      <c r="M740" s="203"/>
      <c r="N740" s="204"/>
      <c r="O740" s="42"/>
      <c r="P740" s="42"/>
    </row>
    <row r="741" spans="2:16" ht="12" customHeight="1" x14ac:dyDescent="0.2">
      <c r="B741" s="55"/>
      <c r="C741" s="42"/>
      <c r="D741" s="42"/>
      <c r="E741" s="199" t="s">
        <v>737</v>
      </c>
      <c r="F741" s="200"/>
      <c r="G741" s="200"/>
      <c r="H741" s="200"/>
      <c r="I741" s="200"/>
      <c r="J741" s="200"/>
      <c r="K741" s="201"/>
      <c r="L741" s="202">
        <v>-146000</v>
      </c>
      <c r="M741" s="203"/>
      <c r="N741" s="204"/>
      <c r="O741" s="42"/>
      <c r="P741" s="42"/>
    </row>
    <row r="742" spans="2:16" ht="36" customHeight="1" x14ac:dyDescent="0.2">
      <c r="B742" s="55"/>
      <c r="C742" s="42"/>
      <c r="D742" s="42"/>
      <c r="E742" s="205" t="s">
        <v>739</v>
      </c>
      <c r="F742" s="206"/>
      <c r="G742" s="206"/>
      <c r="H742" s="206"/>
      <c r="I742" s="206"/>
      <c r="J742" s="206"/>
      <c r="K742" s="207"/>
      <c r="L742" s="202">
        <v>-174000</v>
      </c>
      <c r="M742" s="203"/>
      <c r="N742" s="204"/>
      <c r="O742" s="42"/>
      <c r="P742" s="42"/>
    </row>
    <row r="743" spans="2:16" ht="12" customHeight="1" x14ac:dyDescent="0.2">
      <c r="B743" s="55"/>
      <c r="C743" s="42"/>
      <c r="D743" s="42"/>
      <c r="E743" s="205" t="s">
        <v>754</v>
      </c>
      <c r="F743" s="206"/>
      <c r="G743" s="206"/>
      <c r="H743" s="206"/>
      <c r="I743" s="206"/>
      <c r="J743" s="206"/>
      <c r="K743" s="207"/>
      <c r="L743" s="202">
        <v>335</v>
      </c>
      <c r="M743" s="203"/>
      <c r="N743" s="204"/>
      <c r="O743" s="42"/>
      <c r="P743" s="42"/>
    </row>
    <row r="744" spans="2:16" ht="12" customHeight="1" x14ac:dyDescent="0.2">
      <c r="B744" s="55"/>
      <c r="C744" s="42"/>
      <c r="D744" s="42"/>
      <c r="E744" s="205" t="s">
        <v>755</v>
      </c>
      <c r="F744" s="206"/>
      <c r="G744" s="206"/>
      <c r="H744" s="206"/>
      <c r="I744" s="206"/>
      <c r="J744" s="206"/>
      <c r="K744" s="207"/>
      <c r="L744" s="202">
        <v>561.87</v>
      </c>
      <c r="M744" s="203"/>
      <c r="N744" s="204"/>
      <c r="O744" s="42"/>
      <c r="P744" s="42"/>
    </row>
    <row r="745" spans="2:16" ht="12" customHeight="1" x14ac:dyDescent="0.2">
      <c r="B745" s="55"/>
      <c r="C745" s="42"/>
      <c r="D745" s="42"/>
      <c r="E745" s="205" t="s">
        <v>756</v>
      </c>
      <c r="F745" s="206"/>
      <c r="G745" s="206"/>
      <c r="H745" s="206"/>
      <c r="I745" s="206"/>
      <c r="J745" s="206"/>
      <c r="K745" s="207"/>
      <c r="L745" s="202">
        <v>4480.26</v>
      </c>
      <c r="M745" s="203"/>
      <c r="N745" s="204"/>
      <c r="O745" s="42"/>
      <c r="P745" s="42"/>
    </row>
    <row r="746" spans="2:16" ht="12" customHeight="1" x14ac:dyDescent="0.2">
      <c r="B746" s="55"/>
      <c r="C746" s="42"/>
      <c r="D746" s="42"/>
      <c r="E746" s="205" t="s">
        <v>757</v>
      </c>
      <c r="F746" s="206"/>
      <c r="G746" s="206"/>
      <c r="H746" s="206"/>
      <c r="I746" s="206"/>
      <c r="J746" s="206"/>
      <c r="K746" s="207"/>
      <c r="L746" s="202">
        <v>1015.6</v>
      </c>
      <c r="M746" s="203"/>
      <c r="N746" s="204"/>
      <c r="O746" s="42"/>
      <c r="P746" s="42"/>
    </row>
    <row r="747" spans="2:16" ht="12" customHeight="1" x14ac:dyDescent="0.2">
      <c r="B747" s="55"/>
      <c r="C747" s="42"/>
      <c r="D747" s="42"/>
      <c r="E747" s="205" t="s">
        <v>758</v>
      </c>
      <c r="F747" s="206"/>
      <c r="G747" s="206"/>
      <c r="H747" s="206"/>
      <c r="I747" s="206"/>
      <c r="J747" s="206"/>
      <c r="K747" s="207"/>
      <c r="L747" s="202">
        <v>736.2</v>
      </c>
      <c r="M747" s="203"/>
      <c r="N747" s="204"/>
      <c r="O747" s="42"/>
      <c r="P747" s="42"/>
    </row>
    <row r="748" spans="2:16" ht="12" customHeight="1" x14ac:dyDescent="0.2">
      <c r="B748" s="55"/>
      <c r="C748" s="42"/>
      <c r="D748" s="42"/>
      <c r="E748" s="205" t="s">
        <v>759</v>
      </c>
      <c r="F748" s="206"/>
      <c r="G748" s="206"/>
      <c r="H748" s="206"/>
      <c r="I748" s="206"/>
      <c r="J748" s="206"/>
      <c r="K748" s="207"/>
      <c r="L748" s="202">
        <v>699</v>
      </c>
      <c r="M748" s="203"/>
      <c r="N748" s="204"/>
      <c r="O748" s="42"/>
      <c r="P748" s="42"/>
    </row>
    <row r="749" spans="2:16" ht="12" customHeight="1" x14ac:dyDescent="0.2">
      <c r="B749" s="55"/>
      <c r="C749" s="42"/>
      <c r="D749" s="42"/>
      <c r="E749" s="205" t="s">
        <v>760</v>
      </c>
      <c r="F749" s="206"/>
      <c r="G749" s="206"/>
      <c r="H749" s="206"/>
      <c r="I749" s="206"/>
      <c r="J749" s="206"/>
      <c r="K749" s="207"/>
      <c r="L749" s="202">
        <v>769.29</v>
      </c>
      <c r="M749" s="203"/>
      <c r="N749" s="204"/>
      <c r="O749" s="42"/>
      <c r="P749" s="42"/>
    </row>
    <row r="750" spans="2:16" ht="12" customHeight="1" x14ac:dyDescent="0.2">
      <c r="B750" s="55"/>
      <c r="C750" s="42"/>
      <c r="D750" s="42"/>
      <c r="E750" s="205" t="s">
        <v>761</v>
      </c>
      <c r="F750" s="206"/>
      <c r="G750" s="206"/>
      <c r="H750" s="206"/>
      <c r="I750" s="206"/>
      <c r="J750" s="206"/>
      <c r="K750" s="207"/>
      <c r="L750" s="202">
        <v>1500</v>
      </c>
      <c r="M750" s="203"/>
      <c r="N750" s="204"/>
      <c r="O750" s="42"/>
      <c r="P750" s="42"/>
    </row>
    <row r="751" spans="2:16" ht="12" customHeight="1" x14ac:dyDescent="0.2">
      <c r="B751" s="55"/>
      <c r="C751" s="42"/>
      <c r="D751" s="42"/>
      <c r="E751" s="205" t="s">
        <v>762</v>
      </c>
      <c r="F751" s="206"/>
      <c r="G751" s="206"/>
      <c r="H751" s="206"/>
      <c r="I751" s="206"/>
      <c r="J751" s="206"/>
      <c r="K751" s="207"/>
      <c r="L751" s="202">
        <v>1212</v>
      </c>
      <c r="M751" s="203"/>
      <c r="N751" s="204"/>
      <c r="O751" s="42"/>
      <c r="P751" s="42"/>
    </row>
    <row r="752" spans="2:16" ht="12" customHeight="1" x14ac:dyDescent="0.2">
      <c r="B752" s="55"/>
      <c r="C752" s="42"/>
      <c r="D752" s="42"/>
      <c r="E752" s="205" t="s">
        <v>763</v>
      </c>
      <c r="F752" s="206"/>
      <c r="G752" s="206"/>
      <c r="H752" s="206"/>
      <c r="I752" s="206"/>
      <c r="J752" s="206"/>
      <c r="K752" s="207"/>
      <c r="L752" s="202">
        <v>900</v>
      </c>
      <c r="M752" s="203"/>
      <c r="N752" s="204"/>
      <c r="O752" s="42"/>
      <c r="P752" s="42"/>
    </row>
    <row r="753" spans="2:16" ht="12" customHeight="1" x14ac:dyDescent="0.2">
      <c r="B753" s="55"/>
      <c r="C753" s="42"/>
      <c r="D753" s="42"/>
      <c r="E753" s="205" t="s">
        <v>764</v>
      </c>
      <c r="F753" s="206"/>
      <c r="G753" s="206"/>
      <c r="H753" s="206"/>
      <c r="I753" s="206"/>
      <c r="J753" s="206"/>
      <c r="K753" s="207"/>
      <c r="L753" s="202">
        <v>598</v>
      </c>
      <c r="M753" s="203"/>
      <c r="N753" s="204"/>
      <c r="O753" s="42"/>
      <c r="P753" s="42"/>
    </row>
    <row r="754" spans="2:16" ht="12" customHeight="1" x14ac:dyDescent="0.2">
      <c r="B754" s="55"/>
      <c r="C754" s="42"/>
      <c r="D754" s="42"/>
      <c r="E754" s="205" t="s">
        <v>765</v>
      </c>
      <c r="F754" s="206"/>
      <c r="G754" s="206"/>
      <c r="H754" s="206"/>
      <c r="I754" s="206"/>
      <c r="J754" s="206"/>
      <c r="K754" s="207"/>
      <c r="L754" s="202">
        <v>1000.12</v>
      </c>
      <c r="M754" s="203"/>
      <c r="N754" s="204"/>
      <c r="O754" s="42"/>
      <c r="P754" s="42"/>
    </row>
    <row r="755" spans="2:16" ht="12" customHeight="1" x14ac:dyDescent="0.2">
      <c r="B755" s="55"/>
      <c r="C755" s="42"/>
      <c r="D755" s="42"/>
      <c r="E755" s="205" t="s">
        <v>766</v>
      </c>
      <c r="F755" s="206"/>
      <c r="G755" s="206"/>
      <c r="H755" s="206"/>
      <c r="I755" s="206"/>
      <c r="J755" s="206"/>
      <c r="K755" s="207"/>
      <c r="L755" s="202">
        <v>4019</v>
      </c>
      <c r="M755" s="203"/>
      <c r="N755" s="204"/>
      <c r="O755" s="42"/>
      <c r="P755" s="42"/>
    </row>
    <row r="756" spans="2:16" ht="12" customHeight="1" x14ac:dyDescent="0.2">
      <c r="B756" s="55"/>
      <c r="C756" s="42"/>
      <c r="D756" s="42"/>
      <c r="E756" s="205" t="s">
        <v>767</v>
      </c>
      <c r="F756" s="206"/>
      <c r="G756" s="206"/>
      <c r="H756" s="206"/>
      <c r="I756" s="206"/>
      <c r="J756" s="206"/>
      <c r="K756" s="207"/>
      <c r="L756" s="202">
        <v>262.7</v>
      </c>
      <c r="M756" s="203"/>
      <c r="N756" s="204"/>
      <c r="O756" s="42"/>
      <c r="P756" s="42"/>
    </row>
    <row r="757" spans="2:16" ht="12" customHeight="1" x14ac:dyDescent="0.2">
      <c r="B757" s="55"/>
      <c r="C757" s="42"/>
      <c r="D757" s="42"/>
      <c r="E757" s="205" t="s">
        <v>768</v>
      </c>
      <c r="F757" s="206"/>
      <c r="G757" s="206"/>
      <c r="H757" s="206"/>
      <c r="I757" s="206"/>
      <c r="J757" s="206"/>
      <c r="K757" s="207"/>
      <c r="L757" s="202">
        <v>300</v>
      </c>
      <c r="M757" s="203"/>
      <c r="N757" s="204"/>
      <c r="O757" s="42"/>
      <c r="P757" s="42"/>
    </row>
    <row r="758" spans="2:16" ht="12" customHeight="1" x14ac:dyDescent="0.2">
      <c r="B758" s="55"/>
      <c r="C758" s="42"/>
      <c r="D758" s="42"/>
      <c r="E758" s="205" t="s">
        <v>769</v>
      </c>
      <c r="F758" s="206"/>
      <c r="G758" s="206"/>
      <c r="H758" s="206"/>
      <c r="I758" s="206"/>
      <c r="J758" s="206"/>
      <c r="K758" s="207"/>
      <c r="L758" s="202">
        <v>605.09</v>
      </c>
      <c r="M758" s="203"/>
      <c r="N758" s="204"/>
      <c r="O758" s="42"/>
      <c r="P758" s="42"/>
    </row>
    <row r="759" spans="2:16" ht="12" customHeight="1" x14ac:dyDescent="0.2">
      <c r="B759" s="55"/>
      <c r="C759" s="42"/>
      <c r="D759" s="42"/>
      <c r="E759" s="205" t="s">
        <v>770</v>
      </c>
      <c r="F759" s="206"/>
      <c r="G759" s="206"/>
      <c r="H759" s="206"/>
      <c r="I759" s="206"/>
      <c r="J759" s="206"/>
      <c r="K759" s="207"/>
      <c r="L759" s="202">
        <v>651.82000000000005</v>
      </c>
      <c r="M759" s="203"/>
      <c r="N759" s="204"/>
      <c r="O759" s="42"/>
      <c r="P759" s="42"/>
    </row>
    <row r="760" spans="2:16" ht="12" customHeight="1" x14ac:dyDescent="0.2">
      <c r="B760" s="55"/>
      <c r="C760" s="42"/>
      <c r="D760" s="42"/>
      <c r="E760" s="205" t="s">
        <v>771</v>
      </c>
      <c r="F760" s="206"/>
      <c r="G760" s="206"/>
      <c r="H760" s="206"/>
      <c r="I760" s="206"/>
      <c r="J760" s="206"/>
      <c r="K760" s="207"/>
      <c r="L760" s="202">
        <v>1455.68</v>
      </c>
      <c r="M760" s="203"/>
      <c r="N760" s="204"/>
      <c r="O760" s="42"/>
      <c r="P760" s="42"/>
    </row>
    <row r="761" spans="2:16" ht="12" customHeight="1" x14ac:dyDescent="0.2">
      <c r="B761" s="55"/>
      <c r="C761" s="42"/>
      <c r="D761" s="42"/>
      <c r="E761" s="205" t="s">
        <v>772</v>
      </c>
      <c r="F761" s="206"/>
      <c r="G761" s="206"/>
      <c r="H761" s="206"/>
      <c r="I761" s="206"/>
      <c r="J761" s="206"/>
      <c r="K761" s="207"/>
      <c r="L761" s="202">
        <v>25.48</v>
      </c>
      <c r="M761" s="203"/>
      <c r="N761" s="204"/>
      <c r="O761" s="42"/>
      <c r="P761" s="42"/>
    </row>
    <row r="762" spans="2:16" ht="12" customHeight="1" x14ac:dyDescent="0.2">
      <c r="B762" s="55"/>
      <c r="C762" s="42"/>
      <c r="D762" s="42"/>
      <c r="E762" s="205" t="s">
        <v>773</v>
      </c>
      <c r="F762" s="206"/>
      <c r="G762" s="206"/>
      <c r="H762" s="206"/>
      <c r="I762" s="206"/>
      <c r="J762" s="206"/>
      <c r="K762" s="207"/>
      <c r="L762" s="202">
        <v>343.7</v>
      </c>
      <c r="M762" s="203"/>
      <c r="N762" s="204"/>
      <c r="O762" s="42"/>
      <c r="P762" s="42"/>
    </row>
    <row r="763" spans="2:16" ht="12" customHeight="1" x14ac:dyDescent="0.2">
      <c r="B763" s="55"/>
      <c r="C763" s="42"/>
      <c r="D763" s="42"/>
      <c r="E763" s="205" t="s">
        <v>774</v>
      </c>
      <c r="F763" s="206"/>
      <c r="G763" s="206"/>
      <c r="H763" s="206"/>
      <c r="I763" s="206"/>
      <c r="J763" s="206"/>
      <c r="K763" s="207"/>
      <c r="L763" s="202">
        <v>1000</v>
      </c>
      <c r="M763" s="203"/>
      <c r="N763" s="204"/>
      <c r="O763" s="42"/>
      <c r="P763" s="42"/>
    </row>
    <row r="764" spans="2:16" ht="12" customHeight="1" x14ac:dyDescent="0.2">
      <c r="B764" s="55"/>
      <c r="C764" s="42"/>
      <c r="D764" s="42"/>
      <c r="E764" s="205" t="s">
        <v>775</v>
      </c>
      <c r="F764" s="206"/>
      <c r="G764" s="206"/>
      <c r="H764" s="206"/>
      <c r="I764" s="206"/>
      <c r="J764" s="206"/>
      <c r="K764" s="207"/>
      <c r="L764" s="202">
        <v>721.78</v>
      </c>
      <c r="M764" s="203"/>
      <c r="N764" s="204"/>
      <c r="O764" s="42"/>
      <c r="P764" s="42"/>
    </row>
    <row r="765" spans="2:16" ht="12" customHeight="1" x14ac:dyDescent="0.2">
      <c r="B765" s="55"/>
      <c r="C765" s="42"/>
      <c r="D765" s="42"/>
      <c r="E765" s="205" t="s">
        <v>776</v>
      </c>
      <c r="F765" s="206"/>
      <c r="G765" s="206"/>
      <c r="H765" s="206"/>
      <c r="I765" s="206"/>
      <c r="J765" s="206"/>
      <c r="K765" s="207"/>
      <c r="L765" s="202">
        <v>1755.65</v>
      </c>
      <c r="M765" s="203"/>
      <c r="N765" s="204"/>
      <c r="O765" s="42"/>
      <c r="P765" s="42"/>
    </row>
    <row r="766" spans="2:16" ht="12" customHeight="1" x14ac:dyDescent="0.2">
      <c r="B766" s="55"/>
      <c r="C766" s="42"/>
      <c r="D766" s="42"/>
      <c r="E766" s="205" t="s">
        <v>777</v>
      </c>
      <c r="F766" s="206"/>
      <c r="G766" s="206"/>
      <c r="H766" s="206"/>
      <c r="I766" s="206"/>
      <c r="J766" s="206"/>
      <c r="K766" s="207"/>
      <c r="L766" s="202">
        <v>591.79999999999995</v>
      </c>
      <c r="M766" s="203"/>
      <c r="N766" s="204"/>
      <c r="O766" s="42"/>
      <c r="P766" s="42"/>
    </row>
    <row r="767" spans="2:16" ht="12" customHeight="1" x14ac:dyDescent="0.2">
      <c r="B767" s="55"/>
      <c r="C767" s="42"/>
      <c r="D767" s="42"/>
      <c r="E767" s="205" t="s">
        <v>778</v>
      </c>
      <c r="F767" s="206"/>
      <c r="G767" s="206"/>
      <c r="H767" s="206"/>
      <c r="I767" s="206"/>
      <c r="J767" s="206"/>
      <c r="K767" s="207"/>
      <c r="L767" s="202">
        <v>645.67999999999995</v>
      </c>
      <c r="M767" s="203"/>
      <c r="N767" s="204"/>
      <c r="O767" s="42"/>
      <c r="P767" s="42"/>
    </row>
    <row r="768" spans="2:16" ht="12" customHeight="1" x14ac:dyDescent="0.2">
      <c r="B768" s="55"/>
      <c r="C768" s="42"/>
      <c r="D768" s="42"/>
      <c r="E768" s="205" t="s">
        <v>779</v>
      </c>
      <c r="F768" s="206"/>
      <c r="G768" s="206"/>
      <c r="H768" s="206"/>
      <c r="I768" s="206"/>
      <c r="J768" s="206"/>
      <c r="K768" s="207"/>
      <c r="L768" s="202">
        <v>545.88</v>
      </c>
      <c r="M768" s="203"/>
      <c r="N768" s="204"/>
      <c r="O768" s="42"/>
      <c r="P768" s="42"/>
    </row>
    <row r="769" spans="2:16" ht="12" customHeight="1" x14ac:dyDescent="0.2">
      <c r="B769" s="55"/>
      <c r="C769" s="42"/>
      <c r="D769" s="42"/>
      <c r="E769" s="205" t="s">
        <v>780</v>
      </c>
      <c r="F769" s="206"/>
      <c r="G769" s="206"/>
      <c r="H769" s="206"/>
      <c r="I769" s="206"/>
      <c r="J769" s="206"/>
      <c r="K769" s="207"/>
      <c r="L769" s="202">
        <v>22026.17</v>
      </c>
      <c r="M769" s="203"/>
      <c r="N769" s="204"/>
      <c r="O769" s="42"/>
      <c r="P769" s="42"/>
    </row>
    <row r="770" spans="2:16" ht="12" customHeight="1" x14ac:dyDescent="0.2">
      <c r="B770" s="55"/>
      <c r="C770" s="42"/>
      <c r="D770" s="42"/>
      <c r="E770" s="205" t="s">
        <v>781</v>
      </c>
      <c r="F770" s="206"/>
      <c r="G770" s="206"/>
      <c r="H770" s="206"/>
      <c r="I770" s="206"/>
      <c r="J770" s="206"/>
      <c r="K770" s="207"/>
      <c r="L770" s="202">
        <v>278.61</v>
      </c>
      <c r="M770" s="203"/>
      <c r="N770" s="204"/>
      <c r="O770" s="42"/>
      <c r="P770" s="42"/>
    </row>
    <row r="771" spans="2:16" ht="12" customHeight="1" x14ac:dyDescent="0.2">
      <c r="B771" s="55"/>
      <c r="C771" s="42"/>
      <c r="D771" s="42"/>
      <c r="E771" s="205" t="s">
        <v>782</v>
      </c>
      <c r="F771" s="206"/>
      <c r="G771" s="206"/>
      <c r="H771" s="206"/>
      <c r="I771" s="206"/>
      <c r="J771" s="206"/>
      <c r="K771" s="207"/>
      <c r="L771" s="202">
        <v>200</v>
      </c>
      <c r="M771" s="203"/>
      <c r="N771" s="204"/>
      <c r="O771" s="42"/>
      <c r="P771" s="42"/>
    </row>
    <row r="772" spans="2:16" ht="12" customHeight="1" x14ac:dyDescent="0.2">
      <c r="B772" s="55"/>
      <c r="C772" s="42"/>
      <c r="D772" s="42"/>
      <c r="E772" s="217" t="s">
        <v>118</v>
      </c>
      <c r="F772" s="218"/>
      <c r="G772" s="218"/>
      <c r="H772" s="218"/>
      <c r="I772" s="218"/>
      <c r="J772" s="218"/>
      <c r="K772" s="219"/>
      <c r="L772" s="416">
        <f>SUM(L727:N771)</f>
        <v>354248.33999999997</v>
      </c>
      <c r="M772" s="417"/>
      <c r="N772" s="418"/>
      <c r="O772" s="42"/>
      <c r="P772" s="42"/>
    </row>
    <row r="773" spans="2:16" ht="12" customHeight="1" x14ac:dyDescent="0.2">
      <c r="B773" s="55"/>
      <c r="C773" s="42"/>
      <c r="D773" s="42"/>
      <c r="E773" s="42"/>
      <c r="F773" s="42"/>
      <c r="G773" s="42"/>
      <c r="H773" s="42"/>
      <c r="I773" s="42"/>
      <c r="J773" s="42"/>
      <c r="K773" s="42"/>
      <c r="L773" s="42"/>
      <c r="M773" s="42"/>
      <c r="N773" s="42"/>
      <c r="O773" s="42"/>
      <c r="P773" s="42"/>
    </row>
    <row r="774" spans="2:16" ht="12" customHeight="1" x14ac:dyDescent="0.2">
      <c r="B774" s="55"/>
      <c r="C774" s="122" t="s">
        <v>646</v>
      </c>
      <c r="D774" s="102"/>
      <c r="E774" s="102"/>
      <c r="F774" s="102"/>
      <c r="G774" s="102"/>
      <c r="H774" s="102"/>
      <c r="I774" s="102"/>
      <c r="J774" s="102"/>
      <c r="K774" s="102"/>
      <c r="L774" s="102"/>
      <c r="M774" s="102"/>
      <c r="N774" s="102"/>
      <c r="O774" s="102"/>
      <c r="P774" s="102"/>
    </row>
    <row r="775" spans="2:16" ht="12" customHeight="1" x14ac:dyDescent="0.2">
      <c r="B775" s="55"/>
      <c r="C775" s="122"/>
      <c r="D775" s="102"/>
      <c r="E775" s="102"/>
      <c r="F775" s="102"/>
      <c r="G775" s="102"/>
      <c r="H775" s="102"/>
      <c r="I775" s="102"/>
      <c r="J775" s="102"/>
      <c r="K775" s="102"/>
      <c r="L775" s="102"/>
      <c r="M775" s="102"/>
      <c r="N775" s="102"/>
      <c r="O775" s="102"/>
      <c r="P775" s="102"/>
    </row>
    <row r="776" spans="2:16" ht="12" customHeight="1" x14ac:dyDescent="0.2">
      <c r="B776" s="55"/>
      <c r="C776" s="251" t="s">
        <v>783</v>
      </c>
      <c r="D776" s="251"/>
      <c r="E776" s="251"/>
      <c r="F776" s="251"/>
      <c r="G776" s="251"/>
      <c r="H776" s="251"/>
      <c r="I776" s="251"/>
      <c r="J776" s="251"/>
      <c r="K776" s="251"/>
      <c r="L776" s="251"/>
      <c r="M776" s="251"/>
      <c r="N776" s="251"/>
      <c r="O776" s="251"/>
      <c r="P776" s="251"/>
    </row>
    <row r="777" spans="2:16" ht="12" customHeight="1" x14ac:dyDescent="0.2">
      <c r="B777" s="55"/>
      <c r="C777" s="251"/>
      <c r="D777" s="251"/>
      <c r="E777" s="251"/>
      <c r="F777" s="251"/>
      <c r="G777" s="251"/>
      <c r="H777" s="251"/>
      <c r="I777" s="251"/>
      <c r="J777" s="251"/>
      <c r="K777" s="251"/>
      <c r="L777" s="251"/>
      <c r="M777" s="251"/>
      <c r="N777" s="251"/>
      <c r="O777" s="251"/>
      <c r="P777" s="251"/>
    </row>
    <row r="778" spans="2:16" ht="12" customHeight="1" x14ac:dyDescent="0.2">
      <c r="B778" s="55"/>
      <c r="C778" s="251"/>
      <c r="D778" s="251"/>
      <c r="E778" s="251"/>
      <c r="F778" s="251"/>
      <c r="G778" s="251"/>
      <c r="H778" s="251"/>
      <c r="I778" s="251"/>
      <c r="J778" s="251"/>
      <c r="K778" s="251"/>
      <c r="L778" s="251"/>
      <c r="M778" s="251"/>
      <c r="N778" s="251"/>
      <c r="O778" s="251"/>
      <c r="P778" s="251"/>
    </row>
    <row r="779" spans="2:16" ht="12" customHeight="1" x14ac:dyDescent="0.2">
      <c r="B779" s="55"/>
      <c r="C779" s="166"/>
      <c r="D779" s="166"/>
      <c r="E779" s="166"/>
      <c r="F779" s="166"/>
      <c r="G779" s="166"/>
      <c r="H779" s="166"/>
      <c r="I779" s="166"/>
      <c r="J779" s="166"/>
      <c r="K779" s="166"/>
      <c r="L779" s="166"/>
      <c r="M779" s="166"/>
      <c r="N779" s="166"/>
      <c r="O779" s="166"/>
      <c r="P779" s="166"/>
    </row>
    <row r="780" spans="2:16" ht="12" customHeight="1" x14ac:dyDescent="0.2">
      <c r="B780" s="55"/>
      <c r="C780" s="289" t="s">
        <v>116</v>
      </c>
      <c r="D780" s="289"/>
      <c r="E780" s="289"/>
      <c r="F780" s="289"/>
      <c r="G780" s="289"/>
      <c r="H780" s="289"/>
      <c r="I780" s="289"/>
      <c r="J780" s="289"/>
      <c r="K780" s="289"/>
      <c r="L780" s="208" t="s">
        <v>121</v>
      </c>
      <c r="M780" s="209"/>
      <c r="N780" s="290"/>
      <c r="O780" s="166"/>
      <c r="P780" s="166"/>
    </row>
    <row r="781" spans="2:16" ht="12" customHeight="1" x14ac:dyDescent="0.2">
      <c r="B781" s="55"/>
      <c r="C781" s="212" t="s">
        <v>647</v>
      </c>
      <c r="D781" s="212"/>
      <c r="E781" s="212"/>
      <c r="F781" s="212"/>
      <c r="G781" s="212"/>
      <c r="H781" s="212"/>
      <c r="I781" s="212"/>
      <c r="J781" s="212"/>
      <c r="K781" s="212"/>
      <c r="L781" s="196">
        <v>20249571.620000001</v>
      </c>
      <c r="M781" s="197"/>
      <c r="N781" s="197"/>
      <c r="O781" s="166"/>
      <c r="P781" s="166"/>
    </row>
    <row r="782" spans="2:16" ht="12" customHeight="1" x14ac:dyDescent="0.2">
      <c r="B782" s="55"/>
      <c r="C782" s="212" t="s">
        <v>648</v>
      </c>
      <c r="D782" s="212"/>
      <c r="E782" s="212"/>
      <c r="F782" s="212"/>
      <c r="G782" s="212"/>
      <c r="H782" s="212"/>
      <c r="I782" s="212"/>
      <c r="J782" s="212"/>
      <c r="K782" s="212"/>
      <c r="L782" s="196">
        <v>2387680.39</v>
      </c>
      <c r="M782" s="197"/>
      <c r="N782" s="197"/>
      <c r="O782" s="166"/>
      <c r="P782" s="166"/>
    </row>
    <row r="783" spans="2:16" ht="12" customHeight="1" x14ac:dyDescent="0.2">
      <c r="B783" s="55"/>
      <c r="C783" s="212" t="s">
        <v>649</v>
      </c>
      <c r="D783" s="212"/>
      <c r="E783" s="212"/>
      <c r="F783" s="212"/>
      <c r="G783" s="212"/>
      <c r="H783" s="212"/>
      <c r="I783" s="212"/>
      <c r="J783" s="212"/>
      <c r="K783" s="212"/>
      <c r="L783" s="196">
        <f>F796</f>
        <v>-61093.020000000004</v>
      </c>
      <c r="M783" s="197"/>
      <c r="N783" s="197"/>
      <c r="O783" s="166"/>
      <c r="P783" s="166"/>
    </row>
    <row r="784" spans="2:16" ht="12" customHeight="1" x14ac:dyDescent="0.2">
      <c r="B784" s="55"/>
      <c r="C784" s="213" t="s">
        <v>611</v>
      </c>
      <c r="D784" s="214"/>
      <c r="E784" s="214"/>
      <c r="F784" s="214"/>
      <c r="G784" s="214"/>
      <c r="H784" s="214"/>
      <c r="I784" s="214"/>
      <c r="J784" s="214"/>
      <c r="K784" s="215"/>
      <c r="L784" s="216">
        <f>SUM(L781:N783)</f>
        <v>22576158.990000002</v>
      </c>
      <c r="M784" s="216"/>
      <c r="N784" s="216"/>
      <c r="O784" s="166"/>
      <c r="P784" s="126"/>
    </row>
    <row r="785" spans="2:16" ht="12" customHeight="1" x14ac:dyDescent="0.2">
      <c r="B785" s="55"/>
      <c r="C785" s="166"/>
      <c r="D785" s="166"/>
      <c r="E785" s="166"/>
      <c r="F785" s="166"/>
      <c r="G785" s="166"/>
      <c r="H785" s="166"/>
      <c r="I785" s="166"/>
      <c r="J785" s="166"/>
      <c r="K785" s="166"/>
      <c r="L785" s="166"/>
      <c r="M785" s="166"/>
      <c r="N785" s="166"/>
      <c r="O785" s="166"/>
      <c r="P785" s="126"/>
    </row>
    <row r="786" spans="2:16" ht="12" customHeight="1" x14ac:dyDescent="0.2">
      <c r="B786" s="55"/>
      <c r="C786" s="212" t="s">
        <v>650</v>
      </c>
      <c r="D786" s="212"/>
      <c r="E786" s="212"/>
      <c r="F786" s="197">
        <v>130650.76</v>
      </c>
      <c r="G786" s="197"/>
      <c r="H786" s="166"/>
      <c r="I786" s="166"/>
      <c r="J786" s="166"/>
      <c r="K786" s="166"/>
      <c r="L786" s="166"/>
      <c r="M786" s="166"/>
      <c r="N786" s="166"/>
      <c r="O786" s="166"/>
      <c r="P786" s="166"/>
    </row>
    <row r="787" spans="2:16" ht="26.25" customHeight="1" x14ac:dyDescent="0.2">
      <c r="B787" s="55"/>
      <c r="C787" s="212" t="s">
        <v>651</v>
      </c>
      <c r="D787" s="212"/>
      <c r="E787" s="212"/>
      <c r="F787" s="197">
        <v>-5491.46</v>
      </c>
      <c r="G787" s="197"/>
      <c r="H787" s="166"/>
      <c r="I787" s="166"/>
      <c r="J787" s="166"/>
      <c r="K787" s="166"/>
      <c r="L787" s="166"/>
      <c r="M787" s="166"/>
      <c r="N787" s="166"/>
      <c r="O787" s="166"/>
      <c r="P787" s="166"/>
    </row>
    <row r="788" spans="2:16" ht="12" customHeight="1" x14ac:dyDescent="0.2">
      <c r="B788" s="55"/>
      <c r="C788" s="212" t="s">
        <v>652</v>
      </c>
      <c r="D788" s="212"/>
      <c r="E788" s="212"/>
      <c r="F788" s="197">
        <v>-50139.06</v>
      </c>
      <c r="G788" s="197"/>
      <c r="H788" s="166"/>
      <c r="I788" s="166"/>
      <c r="J788" s="166"/>
      <c r="K788" s="166"/>
      <c r="L788" s="166"/>
      <c r="M788" s="166"/>
      <c r="N788" s="166"/>
      <c r="O788" s="166"/>
      <c r="P788" s="166"/>
    </row>
    <row r="789" spans="2:16" ht="24.75" customHeight="1" x14ac:dyDescent="0.2">
      <c r="B789" s="55"/>
      <c r="C789" s="212" t="s">
        <v>653</v>
      </c>
      <c r="D789" s="212"/>
      <c r="E789" s="212"/>
      <c r="F789" s="197">
        <v>0</v>
      </c>
      <c r="G789" s="197"/>
      <c r="H789" s="166"/>
      <c r="I789" s="166"/>
      <c r="J789" s="166"/>
      <c r="K789" s="166"/>
      <c r="L789" s="166"/>
      <c r="M789" s="166"/>
      <c r="N789" s="166"/>
      <c r="O789" s="159"/>
      <c r="P789" s="166"/>
    </row>
    <row r="790" spans="2:16" ht="12" customHeight="1" x14ac:dyDescent="0.2">
      <c r="B790" s="55"/>
      <c r="C790" s="212" t="s">
        <v>654</v>
      </c>
      <c r="D790" s="212"/>
      <c r="E790" s="212"/>
      <c r="F790" s="197">
        <v>0</v>
      </c>
      <c r="G790" s="197"/>
      <c r="H790" s="166"/>
      <c r="I790" s="166"/>
      <c r="J790" s="166"/>
      <c r="K790" s="166"/>
      <c r="L790" s="166"/>
      <c r="M790" s="166"/>
      <c r="N790" s="166"/>
      <c r="O790" s="166"/>
      <c r="P790" s="166"/>
    </row>
    <row r="791" spans="2:16" ht="25.5" customHeight="1" x14ac:dyDescent="0.2">
      <c r="B791" s="55"/>
      <c r="C791" s="212" t="s">
        <v>655</v>
      </c>
      <c r="D791" s="212"/>
      <c r="E791" s="212"/>
      <c r="F791" s="197">
        <v>0</v>
      </c>
      <c r="G791" s="197"/>
      <c r="H791" s="166"/>
      <c r="I791" s="166"/>
      <c r="J791" s="166"/>
      <c r="K791" s="166"/>
      <c r="L791" s="166"/>
      <c r="M791" s="166"/>
      <c r="N791" s="166"/>
      <c r="O791" s="166"/>
      <c r="P791" s="166"/>
    </row>
    <row r="792" spans="2:16" ht="26.25" customHeight="1" x14ac:dyDescent="0.2">
      <c r="B792" s="55"/>
      <c r="C792" s="400" t="s">
        <v>656</v>
      </c>
      <c r="D792" s="401"/>
      <c r="E792" s="402"/>
      <c r="F792" s="190">
        <v>13815.8</v>
      </c>
      <c r="G792" s="191"/>
      <c r="H792" s="166"/>
      <c r="I792" s="166"/>
      <c r="J792" s="166"/>
      <c r="K792" s="166"/>
      <c r="L792" s="166"/>
      <c r="M792" s="166"/>
      <c r="N792" s="166"/>
      <c r="O792" s="166"/>
      <c r="P792" s="166"/>
    </row>
    <row r="793" spans="2:16" ht="12" customHeight="1" x14ac:dyDescent="0.2">
      <c r="B793" s="55"/>
      <c r="C793" s="400" t="s">
        <v>657</v>
      </c>
      <c r="D793" s="401"/>
      <c r="E793" s="402"/>
      <c r="F793" s="190">
        <v>-1638.06</v>
      </c>
      <c r="G793" s="191"/>
      <c r="H793" s="166"/>
      <c r="I793" s="166"/>
      <c r="J793" s="166"/>
      <c r="K793" s="166"/>
      <c r="L793" s="166"/>
      <c r="M793" s="166"/>
      <c r="N793" s="166"/>
      <c r="O793" s="166"/>
      <c r="P793" s="166"/>
    </row>
    <row r="794" spans="2:16" ht="12" customHeight="1" x14ac:dyDescent="0.2">
      <c r="B794" s="55"/>
      <c r="C794" s="400" t="s">
        <v>658</v>
      </c>
      <c r="D794" s="401"/>
      <c r="E794" s="402"/>
      <c r="F794" s="190">
        <v>0</v>
      </c>
      <c r="G794" s="191"/>
      <c r="H794" s="166"/>
      <c r="I794" s="166"/>
      <c r="J794" s="166"/>
      <c r="K794" s="166"/>
      <c r="L794" s="166"/>
      <c r="M794" s="166"/>
      <c r="N794" s="166"/>
      <c r="O794" s="166"/>
      <c r="P794" s="166"/>
    </row>
    <row r="795" spans="2:16" ht="12" customHeight="1" x14ac:dyDescent="0.2">
      <c r="B795" s="55"/>
      <c r="C795" s="212" t="s">
        <v>659</v>
      </c>
      <c r="D795" s="212"/>
      <c r="E795" s="212"/>
      <c r="F795" s="197">
        <v>-148291</v>
      </c>
      <c r="G795" s="197"/>
      <c r="H795" s="166"/>
      <c r="I795" s="166"/>
      <c r="J795" s="166"/>
      <c r="K795" s="166"/>
      <c r="L795" s="166"/>
      <c r="M795" s="166"/>
      <c r="N795" s="166"/>
      <c r="O795" s="166"/>
      <c r="P795" s="166"/>
    </row>
    <row r="796" spans="2:16" ht="12" customHeight="1" thickBot="1" x14ac:dyDescent="0.25">
      <c r="B796" s="55"/>
      <c r="C796" s="115"/>
      <c r="D796" s="115"/>
      <c r="E796" s="115"/>
      <c r="F796" s="518">
        <f>F786+F787+F788+F789+F790+F791+F792+F795+F793+F794</f>
        <v>-61093.020000000004</v>
      </c>
      <c r="G796" s="518"/>
      <c r="H796" s="166"/>
      <c r="I796" s="166"/>
      <c r="J796" s="166"/>
      <c r="K796" s="166"/>
      <c r="L796" s="166"/>
      <c r="M796" s="166"/>
      <c r="N796" s="166"/>
      <c r="O796" s="166"/>
      <c r="P796" s="166"/>
    </row>
    <row r="797" spans="2:16" ht="12" customHeight="1" thickTop="1" x14ac:dyDescent="0.2">
      <c r="B797" s="55"/>
      <c r="C797" s="103"/>
      <c r="D797" s="103"/>
      <c r="E797" s="103"/>
      <c r="F797" s="103"/>
      <c r="G797" s="103"/>
      <c r="H797" s="103"/>
      <c r="I797" s="103"/>
      <c r="J797" s="103"/>
      <c r="K797" s="103"/>
      <c r="L797" s="103"/>
      <c r="M797" s="103"/>
      <c r="N797" s="103"/>
      <c r="O797" s="103"/>
      <c r="P797" s="103"/>
    </row>
    <row r="798" spans="2:16" ht="12" customHeight="1" x14ac:dyDescent="0.2">
      <c r="B798" s="55"/>
      <c r="C798" s="519" t="s">
        <v>660</v>
      </c>
      <c r="D798" s="519"/>
      <c r="E798" s="519"/>
      <c r="F798" s="519"/>
      <c r="G798" s="519"/>
      <c r="H798" s="519"/>
      <c r="I798" s="519"/>
      <c r="J798" s="519"/>
      <c r="K798" s="519"/>
      <c r="L798" s="519"/>
      <c r="M798" s="519"/>
      <c r="N798" s="519"/>
      <c r="O798" s="519"/>
      <c r="P798" s="519"/>
    </row>
    <row r="799" spans="2:16" ht="12" customHeight="1" x14ac:dyDescent="0.2">
      <c r="B799" s="55"/>
      <c r="C799" s="165"/>
      <c r="D799" s="165"/>
      <c r="E799" s="165"/>
      <c r="F799" s="165"/>
      <c r="G799" s="165"/>
      <c r="H799" s="165"/>
      <c r="I799" s="165"/>
      <c r="J799" s="165"/>
      <c r="K799" s="165"/>
      <c r="L799" s="165"/>
      <c r="M799" s="165"/>
      <c r="N799" s="165"/>
      <c r="O799" s="165"/>
      <c r="P799" s="165"/>
    </row>
    <row r="800" spans="2:16" ht="12" customHeight="1" x14ac:dyDescent="0.2">
      <c r="B800" s="121" t="s">
        <v>114</v>
      </c>
      <c r="C800" s="122" t="s">
        <v>661</v>
      </c>
      <c r="D800" s="103"/>
      <c r="E800" s="103"/>
      <c r="F800" s="103"/>
      <c r="G800" s="103"/>
      <c r="H800" s="103"/>
      <c r="I800" s="103"/>
      <c r="J800" s="103"/>
      <c r="K800" s="103"/>
      <c r="L800" s="103"/>
      <c r="M800" s="103"/>
      <c r="N800" s="103"/>
      <c r="O800" s="103"/>
      <c r="P800" s="165"/>
    </row>
    <row r="801" spans="2:16" ht="12" customHeight="1" x14ac:dyDescent="0.2">
      <c r="B801" s="121"/>
      <c r="C801" s="122"/>
      <c r="D801" s="103"/>
      <c r="E801" s="103"/>
      <c r="F801" s="103"/>
      <c r="G801" s="103"/>
      <c r="H801" s="103"/>
      <c r="I801" s="103"/>
      <c r="J801" s="103"/>
      <c r="K801" s="103"/>
      <c r="L801" s="103"/>
      <c r="M801" s="103"/>
      <c r="N801" s="103"/>
      <c r="O801" s="103"/>
      <c r="P801" s="165"/>
    </row>
    <row r="802" spans="2:16" ht="12" customHeight="1" x14ac:dyDescent="0.2">
      <c r="B802" s="123"/>
      <c r="C802" s="102" t="s">
        <v>662</v>
      </c>
      <c r="D802" s="103"/>
      <c r="E802" s="103"/>
      <c r="F802" s="103"/>
      <c r="G802" s="103"/>
      <c r="H802" s="103"/>
      <c r="I802" s="103"/>
      <c r="J802" s="103"/>
      <c r="K802" s="103"/>
      <c r="L802" s="103"/>
      <c r="M802" s="103"/>
      <c r="N802" s="103"/>
      <c r="O802" s="103"/>
      <c r="P802" s="165"/>
    </row>
    <row r="803" spans="2:16" ht="12" customHeight="1" x14ac:dyDescent="0.2">
      <c r="B803" s="123"/>
      <c r="C803" s="103"/>
      <c r="D803" s="103"/>
      <c r="E803" s="103"/>
      <c r="F803" s="103"/>
      <c r="G803" s="103"/>
      <c r="H803" s="103"/>
      <c r="I803" s="103"/>
      <c r="J803" s="103"/>
      <c r="K803" s="103"/>
      <c r="L803" s="103"/>
      <c r="M803" s="103"/>
      <c r="N803" s="103"/>
      <c r="O803" s="103"/>
      <c r="P803" s="165"/>
    </row>
    <row r="804" spans="2:16" ht="12" customHeight="1" x14ac:dyDescent="0.2">
      <c r="B804" s="123"/>
      <c r="C804" s="103"/>
      <c r="D804" s="279" t="s">
        <v>116</v>
      </c>
      <c r="E804" s="279"/>
      <c r="F804" s="279"/>
      <c r="G804" s="279"/>
      <c r="H804" s="279"/>
      <c r="I804" s="279"/>
      <c r="J804" s="279"/>
      <c r="K804" s="279"/>
      <c r="L804" s="279"/>
      <c r="M804" s="304">
        <v>2024</v>
      </c>
      <c r="N804" s="305"/>
      <c r="O804" s="306"/>
      <c r="P804" s="165"/>
    </row>
    <row r="805" spans="2:16" ht="12" customHeight="1" x14ac:dyDescent="0.2">
      <c r="B805" s="123"/>
      <c r="C805" s="103"/>
      <c r="D805" s="276" t="s">
        <v>663</v>
      </c>
      <c r="E805" s="276"/>
      <c r="F805" s="276"/>
      <c r="G805" s="276"/>
      <c r="H805" s="276"/>
      <c r="I805" s="276"/>
      <c r="J805" s="276"/>
      <c r="K805" s="276"/>
      <c r="L805" s="276"/>
      <c r="M805" s="278">
        <v>10.76</v>
      </c>
      <c r="N805" s="278"/>
      <c r="O805" s="278"/>
      <c r="P805" s="165"/>
    </row>
    <row r="806" spans="2:16" ht="12" customHeight="1" x14ac:dyDescent="0.2">
      <c r="B806" s="123"/>
      <c r="C806" s="103"/>
      <c r="D806" s="327" t="s">
        <v>664</v>
      </c>
      <c r="E806" s="328"/>
      <c r="F806" s="328"/>
      <c r="G806" s="328"/>
      <c r="H806" s="328"/>
      <c r="I806" s="328"/>
      <c r="J806" s="328"/>
      <c r="K806" s="328"/>
      <c r="L806" s="329"/>
      <c r="M806" s="262">
        <f>SUM(M805)</f>
        <v>10.76</v>
      </c>
      <c r="N806" s="262"/>
      <c r="O806" s="262"/>
      <c r="P806" s="165"/>
    </row>
    <row r="807" spans="2:16" ht="12" customHeight="1" x14ac:dyDescent="0.2">
      <c r="B807" s="55"/>
      <c r="C807" s="165"/>
      <c r="D807" s="165"/>
      <c r="E807" s="165"/>
      <c r="F807" s="165"/>
      <c r="G807" s="165"/>
      <c r="H807" s="165"/>
      <c r="I807" s="165"/>
      <c r="J807" s="165"/>
      <c r="K807" s="165"/>
      <c r="L807" s="165"/>
      <c r="M807" s="165"/>
      <c r="N807" s="165"/>
      <c r="O807" s="165"/>
      <c r="P807" s="165"/>
    </row>
    <row r="808" spans="2:16" ht="12" customHeight="1" x14ac:dyDescent="0.2">
      <c r="B808" s="109" t="s">
        <v>114</v>
      </c>
      <c r="C808" s="40" t="s">
        <v>277</v>
      </c>
      <c r="D808" s="42"/>
      <c r="E808" s="42"/>
      <c r="F808" s="42"/>
      <c r="G808" s="42"/>
      <c r="H808" s="42"/>
      <c r="I808" s="42"/>
      <c r="J808" s="42"/>
      <c r="K808" s="42"/>
      <c r="L808" s="42"/>
      <c r="M808" s="42"/>
      <c r="N808" s="42"/>
      <c r="O808" s="42"/>
      <c r="P808" s="42"/>
    </row>
    <row r="809" spans="2:16" ht="7.5" customHeight="1" x14ac:dyDescent="0.2">
      <c r="B809" s="55"/>
      <c r="C809" s="42"/>
      <c r="D809" s="42"/>
      <c r="E809" s="42"/>
      <c r="F809" s="42"/>
      <c r="G809" s="42"/>
      <c r="H809" s="42"/>
      <c r="I809" s="42"/>
      <c r="J809" s="42"/>
      <c r="K809" s="42"/>
      <c r="L809" s="42"/>
      <c r="M809" s="42"/>
      <c r="N809" s="42"/>
      <c r="O809" s="42"/>
      <c r="P809" s="42"/>
    </row>
    <row r="810" spans="2:16" ht="12" customHeight="1" x14ac:dyDescent="0.2">
      <c r="B810" s="55" t="s">
        <v>45</v>
      </c>
      <c r="C810" s="252" t="s">
        <v>278</v>
      </c>
      <c r="D810" s="252"/>
      <c r="E810" s="252"/>
      <c r="F810" s="252"/>
      <c r="G810" s="252"/>
      <c r="H810" s="252"/>
      <c r="I810" s="252"/>
      <c r="J810" s="252"/>
      <c r="K810" s="252"/>
      <c r="L810" s="252"/>
      <c r="M810" s="252"/>
      <c r="N810" s="252"/>
      <c r="O810" s="252"/>
      <c r="P810" s="252"/>
    </row>
    <row r="811" spans="2:16" ht="12" customHeight="1" x14ac:dyDescent="0.2">
      <c r="B811" s="43"/>
      <c r="C811" s="252"/>
      <c r="D811" s="252"/>
      <c r="E811" s="252"/>
      <c r="F811" s="252"/>
      <c r="G811" s="252"/>
      <c r="H811" s="252"/>
      <c r="I811" s="252"/>
      <c r="J811" s="252"/>
      <c r="K811" s="252"/>
      <c r="L811" s="252"/>
      <c r="M811" s="252"/>
      <c r="N811" s="252"/>
      <c r="O811" s="252"/>
      <c r="P811" s="252"/>
    </row>
    <row r="812" spans="2:16" ht="12" customHeight="1" x14ac:dyDescent="0.2">
      <c r="B812" s="43"/>
      <c r="C812" s="42"/>
      <c r="D812" s="42"/>
      <c r="E812" s="42"/>
      <c r="F812" s="42"/>
      <c r="G812" s="42"/>
      <c r="H812" s="42"/>
      <c r="I812" s="42"/>
      <c r="J812" s="42"/>
      <c r="K812" s="42"/>
      <c r="L812" s="42"/>
      <c r="M812" s="42"/>
      <c r="N812" s="42"/>
      <c r="O812" s="42"/>
      <c r="P812" s="42"/>
    </row>
    <row r="813" spans="2:16" ht="12" customHeight="1" x14ac:dyDescent="0.2">
      <c r="B813" s="109" t="s">
        <v>114</v>
      </c>
      <c r="C813" s="40" t="s">
        <v>279</v>
      </c>
      <c r="D813" s="42"/>
      <c r="E813" s="42"/>
      <c r="F813" s="42"/>
      <c r="G813" s="42"/>
      <c r="H813" s="42"/>
      <c r="I813" s="42"/>
      <c r="J813" s="42"/>
      <c r="K813" s="42"/>
      <c r="L813" s="42"/>
      <c r="M813" s="42"/>
      <c r="N813" s="42"/>
      <c r="O813" s="42"/>
      <c r="P813" s="42"/>
    </row>
    <row r="814" spans="2:16" ht="7.5" customHeight="1" x14ac:dyDescent="0.2">
      <c r="B814" s="43"/>
      <c r="C814" s="42"/>
      <c r="D814" s="42"/>
      <c r="E814" s="42"/>
      <c r="F814" s="42"/>
      <c r="G814" s="42"/>
      <c r="H814" s="42"/>
      <c r="I814" s="42"/>
      <c r="J814" s="42"/>
      <c r="K814" s="42"/>
      <c r="L814" s="42"/>
      <c r="M814" s="42"/>
      <c r="N814" s="42"/>
      <c r="O814" s="42"/>
      <c r="P814" s="42"/>
    </row>
    <row r="815" spans="2:16" ht="12" customHeight="1" x14ac:dyDescent="0.2">
      <c r="B815" s="127" t="s">
        <v>47</v>
      </c>
      <c r="C815" s="252" t="s">
        <v>280</v>
      </c>
      <c r="D815" s="252"/>
      <c r="E815" s="252"/>
      <c r="F815" s="252"/>
      <c r="G815" s="252"/>
      <c r="H815" s="252"/>
      <c r="I815" s="252"/>
      <c r="J815" s="252"/>
      <c r="K815" s="252"/>
      <c r="L815" s="252"/>
      <c r="M815" s="252"/>
      <c r="N815" s="252"/>
      <c r="O815" s="252"/>
      <c r="P815" s="252"/>
    </row>
    <row r="816" spans="2:16" ht="12" customHeight="1" x14ac:dyDescent="0.2">
      <c r="B816" s="128"/>
      <c r="C816" s="252"/>
      <c r="D816" s="252"/>
      <c r="E816" s="252"/>
      <c r="F816" s="252"/>
      <c r="G816" s="252"/>
      <c r="H816" s="252"/>
      <c r="I816" s="252"/>
      <c r="J816" s="252"/>
      <c r="K816" s="252"/>
      <c r="L816" s="252"/>
      <c r="M816" s="252"/>
      <c r="N816" s="252"/>
      <c r="O816" s="252"/>
      <c r="P816" s="252"/>
    </row>
    <row r="817" spans="2:16" ht="6" customHeight="1" x14ac:dyDescent="0.2">
      <c r="B817" s="56"/>
      <c r="C817" s="56"/>
      <c r="D817" s="56"/>
      <c r="E817" s="56"/>
      <c r="F817" s="56"/>
      <c r="G817" s="56"/>
      <c r="H817" s="56"/>
      <c r="I817" s="56"/>
      <c r="J817" s="56"/>
      <c r="K817" s="56"/>
      <c r="L817" s="56"/>
      <c r="M817" s="56"/>
      <c r="N817" s="56"/>
      <c r="O817" s="56"/>
      <c r="P817" s="56"/>
    </row>
    <row r="818" spans="2:16" ht="12" customHeight="1" x14ac:dyDescent="0.2">
      <c r="B818" s="56"/>
      <c r="C818" s="61" t="s">
        <v>351</v>
      </c>
      <c r="P818" s="56"/>
    </row>
    <row r="819" spans="2:16" ht="7.5" customHeight="1" x14ac:dyDescent="0.2">
      <c r="B819" s="56"/>
      <c r="P819" s="56"/>
    </row>
    <row r="820" spans="2:16" ht="12" customHeight="1" x14ac:dyDescent="0.2">
      <c r="B820" s="56"/>
      <c r="D820" s="223" t="s">
        <v>116</v>
      </c>
      <c r="E820" s="223"/>
      <c r="F820" s="223"/>
      <c r="G820" s="223"/>
      <c r="H820" s="223"/>
      <c r="I820" s="223"/>
      <c r="J820" s="223">
        <v>2024</v>
      </c>
      <c r="K820" s="223"/>
      <c r="L820" s="223"/>
      <c r="M820" s="223">
        <v>2023</v>
      </c>
      <c r="N820" s="223"/>
      <c r="O820" s="223"/>
      <c r="P820" s="56"/>
    </row>
    <row r="821" spans="2:16" ht="12" customHeight="1" x14ac:dyDescent="0.2">
      <c r="B821" s="56"/>
      <c r="D821" s="272" t="s">
        <v>348</v>
      </c>
      <c r="E821" s="272"/>
      <c r="F821" s="272"/>
      <c r="G821" s="272"/>
      <c r="H821" s="272"/>
      <c r="I821" s="272"/>
      <c r="J821" s="263">
        <v>0</v>
      </c>
      <c r="K821" s="264"/>
      <c r="L821" s="265"/>
      <c r="M821" s="263">
        <v>0</v>
      </c>
      <c r="N821" s="264"/>
      <c r="O821" s="265"/>
      <c r="P821" s="56"/>
    </row>
    <row r="822" spans="2:16" ht="7.5" customHeight="1" x14ac:dyDescent="0.2">
      <c r="B822" s="56"/>
      <c r="P822" s="56"/>
    </row>
    <row r="823" spans="2:16" ht="12" customHeight="1" x14ac:dyDescent="0.2">
      <c r="B823" s="56"/>
      <c r="C823" s="61" t="s">
        <v>352</v>
      </c>
      <c r="P823" s="56"/>
    </row>
    <row r="824" spans="2:16" ht="7.5" customHeight="1" x14ac:dyDescent="0.2">
      <c r="B824" s="56"/>
      <c r="P824" s="56"/>
    </row>
    <row r="825" spans="2:16" ht="12" customHeight="1" x14ac:dyDescent="0.2">
      <c r="B825" s="56"/>
      <c r="D825" s="223" t="s">
        <v>116</v>
      </c>
      <c r="E825" s="223"/>
      <c r="F825" s="223"/>
      <c r="G825" s="223"/>
      <c r="H825" s="223"/>
      <c r="I825" s="223"/>
      <c r="J825" s="223">
        <v>2024</v>
      </c>
      <c r="K825" s="223"/>
      <c r="L825" s="223"/>
      <c r="M825" s="223">
        <v>2023</v>
      </c>
      <c r="N825" s="223"/>
      <c r="O825" s="223"/>
      <c r="P825" s="56"/>
    </row>
    <row r="826" spans="2:16" ht="12" customHeight="1" x14ac:dyDescent="0.2">
      <c r="B826" s="56"/>
      <c r="D826" s="272" t="s">
        <v>348</v>
      </c>
      <c r="E826" s="272"/>
      <c r="F826" s="272"/>
      <c r="G826" s="272"/>
      <c r="H826" s="272"/>
      <c r="I826" s="272"/>
      <c r="J826" s="263">
        <v>0</v>
      </c>
      <c r="K826" s="264"/>
      <c r="L826" s="265"/>
      <c r="M826" s="263">
        <v>0</v>
      </c>
      <c r="N826" s="264"/>
      <c r="O826" s="265"/>
      <c r="P826" s="56"/>
    </row>
    <row r="827" spans="2:16" ht="3.75" customHeight="1" x14ac:dyDescent="0.2">
      <c r="B827" s="56"/>
      <c r="C827" s="56"/>
      <c r="D827" s="56"/>
      <c r="E827" s="56"/>
      <c r="F827" s="56"/>
      <c r="G827" s="56"/>
      <c r="H827" s="56"/>
      <c r="I827" s="56"/>
      <c r="J827" s="56"/>
      <c r="K827" s="56"/>
      <c r="L827" s="56"/>
      <c r="M827" s="56"/>
      <c r="N827" s="56"/>
      <c r="O827" s="56"/>
      <c r="P827" s="56"/>
    </row>
    <row r="828" spans="2:16" ht="12" customHeight="1" x14ac:dyDescent="0.2">
      <c r="B828" s="109" t="s">
        <v>114</v>
      </c>
      <c r="C828" s="40" t="s">
        <v>281</v>
      </c>
      <c r="D828" s="42"/>
      <c r="E828" s="42"/>
      <c r="F828" s="42"/>
      <c r="G828" s="42"/>
      <c r="H828" s="42"/>
      <c r="I828" s="42"/>
      <c r="J828" s="42"/>
      <c r="K828" s="42"/>
      <c r="L828" s="42"/>
      <c r="M828" s="42"/>
      <c r="N828" s="42"/>
      <c r="O828" s="42"/>
      <c r="P828" s="42"/>
    </row>
    <row r="829" spans="2:16" ht="7.5" customHeight="1" x14ac:dyDescent="0.2">
      <c r="B829" s="43"/>
      <c r="C829" s="42"/>
      <c r="D829" s="42"/>
      <c r="E829" s="42"/>
      <c r="F829" s="42"/>
      <c r="G829" s="42"/>
      <c r="H829" s="42"/>
      <c r="I829" s="42"/>
      <c r="J829" s="42"/>
      <c r="K829" s="42"/>
      <c r="L829" s="42"/>
      <c r="M829" s="42"/>
      <c r="N829" s="42"/>
      <c r="O829" s="42"/>
      <c r="P829" s="42"/>
    </row>
    <row r="830" spans="2:16" ht="12" customHeight="1" x14ac:dyDescent="0.2">
      <c r="B830" s="127" t="s">
        <v>55</v>
      </c>
      <c r="C830" s="252" t="s">
        <v>283</v>
      </c>
      <c r="D830" s="252"/>
      <c r="E830" s="252"/>
      <c r="F830" s="252"/>
      <c r="G830" s="252"/>
      <c r="H830" s="252"/>
      <c r="I830" s="252"/>
      <c r="J830" s="252"/>
      <c r="K830" s="252"/>
      <c r="L830" s="252"/>
      <c r="M830" s="252"/>
      <c r="N830" s="252"/>
      <c r="O830" s="252"/>
      <c r="P830" s="252"/>
    </row>
    <row r="831" spans="2:16" ht="3" customHeight="1" x14ac:dyDescent="0.2">
      <c r="B831" s="56"/>
      <c r="C831" s="56"/>
      <c r="D831" s="56"/>
      <c r="E831" s="56"/>
      <c r="F831" s="56"/>
      <c r="G831" s="56"/>
      <c r="H831" s="56"/>
      <c r="I831" s="56"/>
      <c r="J831" s="56"/>
      <c r="K831" s="56"/>
      <c r="L831" s="56"/>
      <c r="M831" s="56"/>
      <c r="N831" s="56"/>
      <c r="O831" s="56"/>
      <c r="P831" s="56"/>
    </row>
    <row r="832" spans="2:16" ht="12" customHeight="1" x14ac:dyDescent="0.2">
      <c r="B832" s="56"/>
      <c r="C832" s="61" t="s">
        <v>364</v>
      </c>
      <c r="P832" s="56"/>
    </row>
    <row r="833" spans="2:16" ht="7.5" customHeight="1" x14ac:dyDescent="0.2">
      <c r="B833" s="56"/>
      <c r="P833" s="56"/>
    </row>
    <row r="834" spans="2:16" ht="12" customHeight="1" x14ac:dyDescent="0.2">
      <c r="B834" s="56"/>
      <c r="D834" s="223" t="s">
        <v>116</v>
      </c>
      <c r="E834" s="223"/>
      <c r="F834" s="223"/>
      <c r="G834" s="223"/>
      <c r="H834" s="223"/>
      <c r="I834" s="223"/>
      <c r="J834" s="223">
        <v>2024</v>
      </c>
      <c r="K834" s="223"/>
      <c r="L834" s="223"/>
      <c r="M834" s="223">
        <v>2023</v>
      </c>
      <c r="N834" s="223"/>
      <c r="O834" s="223"/>
      <c r="P834" s="56"/>
    </row>
    <row r="835" spans="2:16" ht="12" customHeight="1" x14ac:dyDescent="0.2">
      <c r="B835" s="56"/>
      <c r="D835" s="272" t="s">
        <v>348</v>
      </c>
      <c r="E835" s="272"/>
      <c r="F835" s="272"/>
      <c r="G835" s="272"/>
      <c r="H835" s="272"/>
      <c r="I835" s="272"/>
      <c r="J835" s="263">
        <v>0</v>
      </c>
      <c r="K835" s="264"/>
      <c r="L835" s="265"/>
      <c r="M835" s="263">
        <v>0</v>
      </c>
      <c r="N835" s="264"/>
      <c r="O835" s="265"/>
      <c r="P835" s="56"/>
    </row>
    <row r="836" spans="2:16" ht="12" customHeight="1" x14ac:dyDescent="0.2">
      <c r="B836" s="56"/>
      <c r="P836" s="56"/>
    </row>
    <row r="837" spans="2:16" ht="12" customHeight="1" x14ac:dyDescent="0.2">
      <c r="B837" s="56"/>
      <c r="C837" s="61" t="s">
        <v>365</v>
      </c>
      <c r="P837" s="56"/>
    </row>
    <row r="838" spans="2:16" ht="7.5" customHeight="1" x14ac:dyDescent="0.2">
      <c r="B838" s="56"/>
      <c r="P838" s="56"/>
    </row>
    <row r="839" spans="2:16" ht="12" customHeight="1" x14ac:dyDescent="0.2">
      <c r="B839" s="56"/>
      <c r="D839" s="223" t="s">
        <v>116</v>
      </c>
      <c r="E839" s="223"/>
      <c r="F839" s="223"/>
      <c r="G839" s="223"/>
      <c r="H839" s="223"/>
      <c r="I839" s="223"/>
      <c r="J839" s="223">
        <v>2024</v>
      </c>
      <c r="K839" s="223"/>
      <c r="L839" s="223"/>
      <c r="M839" s="223">
        <v>2023</v>
      </c>
      <c r="N839" s="223"/>
      <c r="O839" s="223"/>
      <c r="P839" s="56"/>
    </row>
    <row r="840" spans="2:16" ht="12" customHeight="1" x14ac:dyDescent="0.2">
      <c r="B840" s="56"/>
      <c r="D840" s="272" t="s">
        <v>348</v>
      </c>
      <c r="E840" s="272"/>
      <c r="F840" s="272"/>
      <c r="G840" s="272"/>
      <c r="H840" s="272"/>
      <c r="I840" s="272"/>
      <c r="J840" s="263">
        <v>0</v>
      </c>
      <c r="K840" s="264"/>
      <c r="L840" s="265"/>
      <c r="M840" s="263">
        <v>0</v>
      </c>
      <c r="N840" s="264"/>
      <c r="O840" s="265"/>
      <c r="P840" s="56"/>
    </row>
    <row r="841" spans="2:16" ht="3.75" customHeight="1" x14ac:dyDescent="0.2">
      <c r="B841" s="56"/>
      <c r="C841" s="56"/>
      <c r="D841" s="56"/>
      <c r="E841" s="56"/>
      <c r="F841" s="56"/>
      <c r="G841" s="56"/>
      <c r="H841" s="56"/>
      <c r="I841" s="56"/>
      <c r="J841" s="56"/>
      <c r="K841" s="56"/>
      <c r="L841" s="56"/>
      <c r="M841" s="56"/>
      <c r="N841" s="56"/>
      <c r="O841" s="56"/>
      <c r="P841" s="56"/>
    </row>
    <row r="842" spans="2:16" ht="12" customHeight="1" x14ac:dyDescent="0.2">
      <c r="B842" s="109" t="s">
        <v>114</v>
      </c>
      <c r="C842" s="40" t="s">
        <v>282</v>
      </c>
      <c r="D842" s="42"/>
      <c r="E842" s="42"/>
      <c r="F842" s="42"/>
      <c r="G842" s="42"/>
      <c r="H842" s="42"/>
      <c r="I842" s="42"/>
      <c r="J842" s="42"/>
      <c r="K842" s="42"/>
      <c r="L842" s="42"/>
      <c r="M842" s="42"/>
      <c r="N842" s="42"/>
      <c r="O842" s="42"/>
      <c r="P842" s="42"/>
    </row>
    <row r="843" spans="2:16" ht="7.5" customHeight="1" x14ac:dyDescent="0.2">
      <c r="B843" s="43"/>
      <c r="C843" s="42"/>
      <c r="D843" s="42"/>
      <c r="E843" s="42"/>
      <c r="F843" s="42"/>
      <c r="G843" s="42"/>
      <c r="H843" s="42"/>
      <c r="I843" s="42"/>
      <c r="J843" s="42"/>
      <c r="K843" s="42"/>
      <c r="L843" s="42"/>
      <c r="M843" s="42"/>
      <c r="N843" s="42"/>
      <c r="O843" s="42"/>
      <c r="P843" s="42"/>
    </row>
    <row r="844" spans="2:16" ht="12" customHeight="1" x14ac:dyDescent="0.2">
      <c r="B844" s="127" t="s">
        <v>54</v>
      </c>
      <c r="C844" s="252" t="s">
        <v>284</v>
      </c>
      <c r="D844" s="252"/>
      <c r="E844" s="252"/>
      <c r="F844" s="252"/>
      <c r="G844" s="252"/>
      <c r="H844" s="252"/>
      <c r="I844" s="252"/>
      <c r="J844" s="252"/>
      <c r="K844" s="252"/>
      <c r="L844" s="252"/>
      <c r="M844" s="252"/>
      <c r="N844" s="252"/>
      <c r="O844" s="252"/>
      <c r="P844" s="252"/>
    </row>
    <row r="845" spans="2:16" ht="12" customHeight="1" x14ac:dyDescent="0.2">
      <c r="B845" s="128"/>
      <c r="C845" s="252"/>
      <c r="D845" s="252"/>
      <c r="E845" s="252"/>
      <c r="F845" s="252"/>
      <c r="G845" s="252"/>
      <c r="H845" s="252"/>
      <c r="I845" s="252"/>
      <c r="J845" s="252"/>
      <c r="K845" s="252"/>
      <c r="L845" s="252"/>
      <c r="M845" s="252"/>
      <c r="N845" s="252"/>
      <c r="O845" s="252"/>
      <c r="P845" s="252"/>
    </row>
    <row r="846" spans="2:16" ht="2.25" customHeight="1" x14ac:dyDescent="0.2"/>
    <row r="847" spans="2:16" ht="3" customHeight="1" x14ac:dyDescent="0.2"/>
    <row r="848" spans="2:16" ht="12" customHeight="1" x14ac:dyDescent="0.2">
      <c r="B848" s="75" t="s">
        <v>31</v>
      </c>
      <c r="C848" s="77" t="s">
        <v>32</v>
      </c>
      <c r="D848" s="44"/>
      <c r="E848" s="44"/>
      <c r="F848" s="44"/>
      <c r="G848" s="44"/>
      <c r="H848" s="44"/>
      <c r="I848" s="44"/>
      <c r="J848" s="44"/>
      <c r="K848" s="44"/>
      <c r="L848" s="44"/>
      <c r="M848" s="44"/>
      <c r="N848" s="44"/>
      <c r="O848" s="44"/>
    </row>
    <row r="849" spans="2:16" ht="12" customHeight="1" x14ac:dyDescent="0.2">
      <c r="B849" s="40"/>
      <c r="C849" s="61"/>
    </row>
    <row r="850" spans="2:16" ht="12" customHeight="1" x14ac:dyDescent="0.2">
      <c r="B850" s="59" t="s">
        <v>46</v>
      </c>
      <c r="C850" s="377" t="s">
        <v>33</v>
      </c>
      <c r="D850" s="377"/>
      <c r="E850" s="377"/>
      <c r="F850" s="377"/>
      <c r="G850" s="377"/>
      <c r="H850" s="377"/>
      <c r="I850" s="377"/>
      <c r="J850" s="377"/>
      <c r="K850" s="377"/>
      <c r="L850" s="377"/>
      <c r="M850" s="377"/>
      <c r="N850" s="377"/>
      <c r="O850" s="377"/>
      <c r="P850" s="377"/>
    </row>
    <row r="851" spans="2:16" ht="12" customHeight="1" x14ac:dyDescent="0.2">
      <c r="B851" s="59"/>
      <c r="C851" s="164"/>
      <c r="D851" s="164"/>
      <c r="E851" s="164"/>
      <c r="F851" s="164"/>
      <c r="G851" s="164"/>
      <c r="H851" s="164"/>
      <c r="I851" s="164"/>
      <c r="J851" s="164"/>
      <c r="K851" s="164"/>
      <c r="L851" s="164"/>
      <c r="M851" s="164"/>
      <c r="N851" s="164"/>
      <c r="O851" s="164"/>
      <c r="P851" s="164"/>
    </row>
    <row r="852" spans="2:16" ht="12" customHeight="1" x14ac:dyDescent="0.2">
      <c r="B852" s="59"/>
      <c r="C852" s="289" t="s">
        <v>116</v>
      </c>
      <c r="D852" s="289"/>
      <c r="E852" s="289"/>
      <c r="F852" s="289"/>
      <c r="G852" s="289"/>
      <c r="H852" s="289"/>
      <c r="I852" s="289"/>
      <c r="J852" s="289"/>
      <c r="K852" s="289"/>
      <c r="L852" s="208" t="s">
        <v>121</v>
      </c>
      <c r="M852" s="209"/>
      <c r="N852" s="290"/>
      <c r="O852" s="164"/>
      <c r="P852" s="164"/>
    </row>
    <row r="853" spans="2:16" ht="12" customHeight="1" x14ac:dyDescent="0.2">
      <c r="B853" s="59"/>
      <c r="C853" s="520" t="s">
        <v>665</v>
      </c>
      <c r="D853" s="520"/>
      <c r="E853" s="520"/>
      <c r="F853" s="520"/>
      <c r="G853" s="520"/>
      <c r="H853" s="520"/>
      <c r="I853" s="520"/>
      <c r="J853" s="520"/>
      <c r="K853" s="520"/>
      <c r="L853" s="521">
        <v>278313.09000000003</v>
      </c>
      <c r="M853" s="521"/>
      <c r="N853" s="521"/>
      <c r="O853" s="164"/>
      <c r="P853" s="164"/>
    </row>
    <row r="854" spans="2:16" ht="12" customHeight="1" x14ac:dyDescent="0.2">
      <c r="B854" s="59"/>
      <c r="C854" s="522" t="s">
        <v>666</v>
      </c>
      <c r="D854" s="523"/>
      <c r="E854" s="523"/>
      <c r="F854" s="523"/>
      <c r="G854" s="523"/>
      <c r="H854" s="523"/>
      <c r="I854" s="523"/>
      <c r="J854" s="523"/>
      <c r="K854" s="524"/>
      <c r="L854" s="525">
        <v>1428106.28</v>
      </c>
      <c r="M854" s="526"/>
      <c r="N854" s="527"/>
      <c r="O854" s="164"/>
      <c r="P854" s="164"/>
    </row>
    <row r="855" spans="2:16" ht="12" customHeight="1" x14ac:dyDescent="0.2">
      <c r="B855" s="59"/>
      <c r="C855" s="528" t="s">
        <v>784</v>
      </c>
      <c r="D855" s="528"/>
      <c r="E855" s="528"/>
      <c r="F855" s="528"/>
      <c r="G855" s="528"/>
      <c r="H855" s="528"/>
      <c r="I855" s="528"/>
      <c r="J855" s="528"/>
      <c r="K855" s="528"/>
      <c r="L855" s="529">
        <f>L853+L854</f>
        <v>1706419.37</v>
      </c>
      <c r="M855" s="529"/>
      <c r="N855" s="529"/>
      <c r="O855" s="164"/>
      <c r="P855" s="164"/>
    </row>
    <row r="856" spans="2:16" ht="12" customHeight="1" x14ac:dyDescent="0.2">
      <c r="B856" s="59"/>
      <c r="C856" s="129"/>
      <c r="D856" s="129"/>
      <c r="E856" s="129"/>
      <c r="F856" s="129"/>
      <c r="G856" s="129"/>
      <c r="H856" s="129"/>
      <c r="I856" s="129"/>
      <c r="J856" s="129"/>
      <c r="K856" s="129"/>
      <c r="L856" s="130"/>
      <c r="M856" s="130"/>
      <c r="N856" s="130"/>
      <c r="O856" s="164"/>
      <c r="P856" s="164"/>
    </row>
    <row r="857" spans="2:16" ht="12" customHeight="1" x14ac:dyDescent="0.2">
      <c r="B857" s="59"/>
      <c r="C857" s="124" t="s">
        <v>667</v>
      </c>
      <c r="D857" s="102"/>
      <c r="E857" s="102"/>
      <c r="F857" s="102"/>
      <c r="G857" s="102"/>
      <c r="H857" s="102"/>
      <c r="I857" s="102"/>
      <c r="J857" s="102"/>
      <c r="K857" s="102"/>
      <c r="L857" s="102"/>
      <c r="M857" s="102"/>
      <c r="N857" s="102"/>
      <c r="O857" s="102"/>
      <c r="P857" s="102"/>
    </row>
    <row r="858" spans="2:16" ht="24" customHeight="1" x14ac:dyDescent="0.2">
      <c r="B858" s="59"/>
      <c r="C858" s="336" t="s">
        <v>668</v>
      </c>
      <c r="D858" s="336"/>
      <c r="E858" s="336"/>
      <c r="F858" s="336"/>
      <c r="G858" s="336"/>
      <c r="H858" s="336"/>
      <c r="I858" s="336"/>
      <c r="J858" s="336"/>
      <c r="K858" s="336"/>
      <c r="L858" s="336"/>
      <c r="M858" s="336"/>
      <c r="N858" s="336"/>
      <c r="O858" s="336"/>
      <c r="P858" s="336"/>
    </row>
    <row r="859" spans="2:16" ht="12" customHeight="1" x14ac:dyDescent="0.2">
      <c r="B859" s="59"/>
      <c r="C859" s="129"/>
      <c r="D859" s="129"/>
      <c r="E859" s="129"/>
      <c r="F859" s="129"/>
      <c r="G859" s="129"/>
      <c r="H859" s="129"/>
      <c r="I859" s="129"/>
      <c r="J859" s="129"/>
      <c r="K859" s="129"/>
      <c r="L859" s="130"/>
      <c r="M859" s="130"/>
      <c r="N859" s="130"/>
      <c r="O859" s="164"/>
      <c r="P859" s="164"/>
    </row>
    <row r="860" spans="2:16" ht="12" customHeight="1" x14ac:dyDescent="0.2">
      <c r="B860" s="59" t="s">
        <v>45</v>
      </c>
      <c r="C860" s="377" t="s">
        <v>34</v>
      </c>
      <c r="D860" s="377"/>
      <c r="E860" s="377"/>
      <c r="F860" s="377"/>
      <c r="G860" s="377"/>
      <c r="H860" s="377"/>
      <c r="I860" s="377"/>
      <c r="J860" s="377"/>
      <c r="K860" s="377"/>
      <c r="L860" s="377"/>
      <c r="M860" s="377"/>
      <c r="N860" s="377"/>
      <c r="O860" s="377"/>
      <c r="P860" s="377"/>
    </row>
    <row r="861" spans="2:16" ht="12" customHeight="1" x14ac:dyDescent="0.2">
      <c r="B861" s="59"/>
      <c r="C861" s="164"/>
      <c r="D861" s="164"/>
      <c r="E861" s="164"/>
      <c r="F861" s="164"/>
      <c r="G861" s="164"/>
      <c r="H861" s="164"/>
      <c r="I861" s="164"/>
      <c r="J861" s="164"/>
      <c r="K861" s="164"/>
      <c r="L861" s="164"/>
      <c r="M861" s="164"/>
      <c r="N861" s="164"/>
      <c r="O861" s="164"/>
      <c r="P861" s="164"/>
    </row>
    <row r="862" spans="2:16" ht="12" customHeight="1" x14ac:dyDescent="0.2">
      <c r="B862" s="61"/>
      <c r="C862" s="61"/>
      <c r="D862" s="61"/>
      <c r="E862" s="61"/>
      <c r="F862" s="61"/>
      <c r="G862" s="61"/>
      <c r="H862" s="61"/>
      <c r="I862" s="61"/>
      <c r="J862" s="61"/>
      <c r="K862" s="61"/>
      <c r="L862" s="61"/>
      <c r="M862" s="61"/>
      <c r="N862" s="61"/>
      <c r="O862" s="61"/>
      <c r="P862" s="61"/>
    </row>
    <row r="863" spans="2:16" ht="12" customHeight="1" x14ac:dyDescent="0.2">
      <c r="B863" s="208" t="s">
        <v>116</v>
      </c>
      <c r="C863" s="209"/>
      <c r="D863" s="209"/>
      <c r="E863" s="209"/>
      <c r="F863" s="209"/>
      <c r="G863" s="209"/>
      <c r="H863" s="210" t="s">
        <v>669</v>
      </c>
      <c r="I863" s="211"/>
      <c r="J863" s="210" t="s">
        <v>670</v>
      </c>
      <c r="K863" s="211"/>
      <c r="L863" s="210" t="s">
        <v>671</v>
      </c>
      <c r="M863" s="211"/>
      <c r="N863" s="210" t="s">
        <v>383</v>
      </c>
      <c r="O863" s="211"/>
      <c r="P863" s="153" t="s">
        <v>291</v>
      </c>
    </row>
    <row r="864" spans="2:16" ht="24.75" customHeight="1" x14ac:dyDescent="0.2">
      <c r="B864" s="400" t="s">
        <v>672</v>
      </c>
      <c r="C864" s="401"/>
      <c r="D864" s="401"/>
      <c r="E864" s="401"/>
      <c r="F864" s="401"/>
      <c r="G864" s="402"/>
      <c r="H864" s="188">
        <v>6218752</v>
      </c>
      <c r="I864" s="189"/>
      <c r="J864" s="190">
        <v>9959349</v>
      </c>
      <c r="K864" s="191"/>
      <c r="L864" s="190">
        <v>8166552</v>
      </c>
      <c r="M864" s="191"/>
      <c r="N864" s="188">
        <f>SUM(H864:M864)</f>
        <v>24344653</v>
      </c>
      <c r="O864" s="189"/>
      <c r="P864" s="92"/>
    </row>
    <row r="865" spans="2:16" ht="12" customHeight="1" x14ac:dyDescent="0.2">
      <c r="B865" s="400" t="s">
        <v>673</v>
      </c>
      <c r="C865" s="401"/>
      <c r="D865" s="401"/>
      <c r="E865" s="401"/>
      <c r="F865" s="401"/>
      <c r="G865" s="402"/>
      <c r="H865" s="188">
        <v>4.49</v>
      </c>
      <c r="I865" s="189"/>
      <c r="J865" s="190">
        <v>0.11</v>
      </c>
      <c r="K865" s="191"/>
      <c r="L865" s="190">
        <v>4.1100000000000003</v>
      </c>
      <c r="M865" s="191"/>
      <c r="N865" s="188">
        <f>SUM(H865:M865)</f>
        <v>8.7100000000000009</v>
      </c>
      <c r="O865" s="189"/>
      <c r="P865" s="154">
        <f>SUM(N864:O865)</f>
        <v>24344661.710000001</v>
      </c>
    </row>
    <row r="866" spans="2:16" ht="12" customHeight="1" x14ac:dyDescent="0.2">
      <c r="B866" s="182" t="s">
        <v>674</v>
      </c>
      <c r="C866" s="183"/>
      <c r="D866" s="183"/>
      <c r="E866" s="183"/>
      <c r="F866" s="183"/>
      <c r="G866" s="183"/>
      <c r="H866" s="183"/>
      <c r="I866" s="183"/>
      <c r="J866" s="183"/>
      <c r="K866" s="183"/>
      <c r="L866" s="183"/>
      <c r="M866" s="183"/>
      <c r="N866" s="183"/>
      <c r="O866" s="183"/>
      <c r="P866" s="184"/>
    </row>
    <row r="867" spans="2:16" ht="25.5" customHeight="1" x14ac:dyDescent="0.2">
      <c r="B867" s="185" t="s">
        <v>675</v>
      </c>
      <c r="C867" s="186"/>
      <c r="D867" s="186"/>
      <c r="E867" s="186"/>
      <c r="F867" s="186"/>
      <c r="G867" s="187"/>
      <c r="H867" s="188">
        <v>3771625.65</v>
      </c>
      <c r="I867" s="189"/>
      <c r="J867" s="190">
        <v>5084489.26</v>
      </c>
      <c r="K867" s="191"/>
      <c r="L867" s="190">
        <v>7660612.1799999997</v>
      </c>
      <c r="M867" s="191"/>
      <c r="N867" s="188">
        <f>SUM(H867:M867)</f>
        <v>16516727.09</v>
      </c>
      <c r="O867" s="189"/>
      <c r="P867" s="154">
        <f>H867+J867+L867</f>
        <v>16516727.09</v>
      </c>
    </row>
    <row r="868" spans="2:16" ht="12" customHeight="1" x14ac:dyDescent="0.2">
      <c r="B868" s="192" t="s">
        <v>676</v>
      </c>
      <c r="C868" s="193"/>
      <c r="D868" s="193"/>
      <c r="E868" s="193"/>
      <c r="F868" s="193"/>
      <c r="G868" s="193"/>
      <c r="H868" s="193"/>
      <c r="I868" s="193"/>
      <c r="J868" s="193"/>
      <c r="K868" s="193"/>
      <c r="L868" s="193"/>
      <c r="M868" s="193"/>
      <c r="N868" s="193"/>
      <c r="O868" s="194"/>
      <c r="P868" s="155">
        <f>P865-P867</f>
        <v>7827934.620000001</v>
      </c>
    </row>
    <row r="869" spans="2:16" ht="12" customHeight="1" x14ac:dyDescent="0.2">
      <c r="B869" s="156"/>
      <c r="C869" s="156"/>
      <c r="D869" s="156"/>
      <c r="E869" s="156"/>
      <c r="F869" s="156"/>
      <c r="G869" s="156"/>
      <c r="H869" s="156"/>
      <c r="I869" s="156"/>
      <c r="J869" s="156"/>
      <c r="K869" s="156"/>
      <c r="L869" s="156"/>
      <c r="M869" s="156"/>
      <c r="N869" s="156"/>
      <c r="O869" s="156"/>
      <c r="P869" s="157"/>
    </row>
    <row r="870" spans="2:16" ht="12" customHeight="1" x14ac:dyDescent="0.2">
      <c r="B870" s="208" t="s">
        <v>116</v>
      </c>
      <c r="C870" s="209"/>
      <c r="D870" s="209"/>
      <c r="E870" s="209"/>
      <c r="F870" s="209"/>
      <c r="G870" s="209"/>
      <c r="H870" s="210" t="s">
        <v>677</v>
      </c>
      <c r="I870" s="211"/>
      <c r="J870" s="210" t="s">
        <v>678</v>
      </c>
      <c r="K870" s="211"/>
      <c r="L870" s="210" t="s">
        <v>679</v>
      </c>
      <c r="M870" s="211"/>
      <c r="N870" s="210" t="s">
        <v>383</v>
      </c>
      <c r="O870" s="211"/>
      <c r="P870" s="153" t="s">
        <v>291</v>
      </c>
    </row>
    <row r="871" spans="2:16" ht="23.25" customHeight="1" x14ac:dyDescent="0.2">
      <c r="B871" s="400" t="s">
        <v>672</v>
      </c>
      <c r="C871" s="401"/>
      <c r="D871" s="401"/>
      <c r="E871" s="401"/>
      <c r="F871" s="401"/>
      <c r="G871" s="402"/>
      <c r="H871" s="188">
        <v>7959349</v>
      </c>
      <c r="I871" s="189"/>
      <c r="J871" s="190">
        <v>13175388</v>
      </c>
      <c r="K871" s="191"/>
      <c r="L871" s="190">
        <v>6204931</v>
      </c>
      <c r="M871" s="191"/>
      <c r="N871" s="188">
        <f>SUM(H871:M871)</f>
        <v>27339668</v>
      </c>
      <c r="O871" s="189"/>
      <c r="P871" s="92"/>
    </row>
    <row r="872" spans="2:16" ht="12" customHeight="1" x14ac:dyDescent="0.2">
      <c r="B872" s="400" t="s">
        <v>673</v>
      </c>
      <c r="C872" s="401"/>
      <c r="D872" s="401"/>
      <c r="E872" s="401"/>
      <c r="F872" s="401"/>
      <c r="G872" s="402"/>
      <c r="H872" s="188">
        <v>30.53</v>
      </c>
      <c r="I872" s="189"/>
      <c r="J872" s="190">
        <v>32.99</v>
      </c>
      <c r="K872" s="191"/>
      <c r="L872" s="190">
        <v>81.33</v>
      </c>
      <c r="M872" s="191"/>
      <c r="N872" s="188">
        <f>SUM(H872:M872)</f>
        <v>144.85</v>
      </c>
      <c r="O872" s="189"/>
      <c r="P872" s="154">
        <f>SUM(N871:O872)+P865</f>
        <v>51684474.560000002</v>
      </c>
    </row>
    <row r="873" spans="2:16" ht="12" customHeight="1" x14ac:dyDescent="0.2">
      <c r="B873" s="182" t="s">
        <v>674</v>
      </c>
      <c r="C873" s="183"/>
      <c r="D873" s="183"/>
      <c r="E873" s="183"/>
      <c r="F873" s="183"/>
      <c r="G873" s="183"/>
      <c r="H873" s="183"/>
      <c r="I873" s="183"/>
      <c r="J873" s="183"/>
      <c r="K873" s="183"/>
      <c r="L873" s="183"/>
      <c r="M873" s="183"/>
      <c r="N873" s="183"/>
      <c r="O873" s="183"/>
      <c r="P873" s="184"/>
    </row>
    <row r="874" spans="2:16" ht="25.5" customHeight="1" x14ac:dyDescent="0.2">
      <c r="B874" s="185" t="s">
        <v>675</v>
      </c>
      <c r="C874" s="186"/>
      <c r="D874" s="186"/>
      <c r="E874" s="186"/>
      <c r="F874" s="186"/>
      <c r="G874" s="187"/>
      <c r="H874" s="188">
        <v>10541225.449999999</v>
      </c>
      <c r="I874" s="189"/>
      <c r="J874" s="190">
        <v>8713841.3200000003</v>
      </c>
      <c r="K874" s="191"/>
      <c r="L874" s="190">
        <v>8182185.0099999998</v>
      </c>
      <c r="M874" s="191"/>
      <c r="N874" s="188">
        <f>SUM(H874:M874)</f>
        <v>27437251.780000001</v>
      </c>
      <c r="O874" s="189"/>
      <c r="P874" s="154">
        <f>H874+J874+L874+P867</f>
        <v>43953978.870000005</v>
      </c>
    </row>
    <row r="875" spans="2:16" ht="12" customHeight="1" x14ac:dyDescent="0.2">
      <c r="B875" s="192" t="s">
        <v>680</v>
      </c>
      <c r="C875" s="193"/>
      <c r="D875" s="193"/>
      <c r="E875" s="193"/>
      <c r="F875" s="193"/>
      <c r="G875" s="193"/>
      <c r="H875" s="193"/>
      <c r="I875" s="193"/>
      <c r="J875" s="193"/>
      <c r="K875" s="193"/>
      <c r="L875" s="193"/>
      <c r="M875" s="193"/>
      <c r="N875" s="193"/>
      <c r="O875" s="194"/>
      <c r="P875" s="155">
        <f>P872-P874</f>
        <v>7730495.6899999976</v>
      </c>
    </row>
    <row r="876" spans="2:16" ht="12" customHeight="1" x14ac:dyDescent="0.2">
      <c r="B876" s="156"/>
      <c r="C876" s="156"/>
      <c r="D876" s="156"/>
      <c r="E876" s="156"/>
      <c r="F876" s="156"/>
      <c r="G876" s="156"/>
      <c r="H876" s="156"/>
      <c r="I876" s="156"/>
      <c r="J876" s="156"/>
      <c r="K876" s="156"/>
      <c r="L876" s="156"/>
      <c r="M876" s="156"/>
      <c r="N876" s="156"/>
      <c r="O876" s="156"/>
      <c r="P876" s="157"/>
    </row>
    <row r="877" spans="2:16" ht="12" customHeight="1" x14ac:dyDescent="0.2">
      <c r="B877" s="208" t="s">
        <v>116</v>
      </c>
      <c r="C877" s="209"/>
      <c r="D877" s="209"/>
      <c r="E877" s="209"/>
      <c r="F877" s="209"/>
      <c r="G877" s="209"/>
      <c r="H877" s="210" t="s">
        <v>681</v>
      </c>
      <c r="I877" s="211"/>
      <c r="J877" s="210" t="s">
        <v>682</v>
      </c>
      <c r="K877" s="211"/>
      <c r="L877" s="210" t="s">
        <v>683</v>
      </c>
      <c r="M877" s="211"/>
      <c r="N877" s="210" t="s">
        <v>383</v>
      </c>
      <c r="O877" s="211"/>
      <c r="P877" s="153" t="s">
        <v>291</v>
      </c>
    </row>
    <row r="878" spans="2:16" ht="25.5" customHeight="1" x14ac:dyDescent="0.2">
      <c r="B878" s="400" t="s">
        <v>672</v>
      </c>
      <c r="C878" s="401"/>
      <c r="D878" s="401"/>
      <c r="E878" s="401"/>
      <c r="F878" s="401"/>
      <c r="G878" s="402"/>
      <c r="H878" s="188">
        <v>13094696</v>
      </c>
      <c r="I878" s="189"/>
      <c r="J878" s="190">
        <v>9459349</v>
      </c>
      <c r="K878" s="191"/>
      <c r="L878" s="190">
        <v>8016552</v>
      </c>
      <c r="M878" s="191"/>
      <c r="N878" s="188">
        <f>SUM(H878:M878)</f>
        <v>30570597</v>
      </c>
      <c r="O878" s="189"/>
      <c r="P878" s="92"/>
    </row>
    <row r="879" spans="2:16" ht="12" customHeight="1" x14ac:dyDescent="0.2">
      <c r="B879" s="400" t="s">
        <v>673</v>
      </c>
      <c r="C879" s="401"/>
      <c r="D879" s="401"/>
      <c r="E879" s="401"/>
      <c r="F879" s="401"/>
      <c r="G879" s="402"/>
      <c r="H879" s="188">
        <v>42.94</v>
      </c>
      <c r="I879" s="189"/>
      <c r="J879" s="190">
        <v>37.67</v>
      </c>
      <c r="K879" s="191"/>
      <c r="L879" s="190">
        <v>6.14</v>
      </c>
      <c r="M879" s="191"/>
      <c r="N879" s="188">
        <f>SUM(H879:M879)</f>
        <v>86.75</v>
      </c>
      <c r="O879" s="189"/>
      <c r="P879" s="154">
        <f>SUM(N878:O879)+P872</f>
        <v>82255158.310000002</v>
      </c>
    </row>
    <row r="880" spans="2:16" ht="12" customHeight="1" x14ac:dyDescent="0.2">
      <c r="B880" s="182" t="s">
        <v>674</v>
      </c>
      <c r="C880" s="183"/>
      <c r="D880" s="183"/>
      <c r="E880" s="183"/>
      <c r="F880" s="183"/>
      <c r="G880" s="183"/>
      <c r="H880" s="183"/>
      <c r="I880" s="183"/>
      <c r="J880" s="183"/>
      <c r="K880" s="183"/>
      <c r="L880" s="183"/>
      <c r="M880" s="183"/>
      <c r="N880" s="183"/>
      <c r="O880" s="183"/>
      <c r="P880" s="184"/>
    </row>
    <row r="881" spans="2:16" ht="24" customHeight="1" x14ac:dyDescent="0.2">
      <c r="B881" s="185" t="s">
        <v>675</v>
      </c>
      <c r="C881" s="186"/>
      <c r="D881" s="186"/>
      <c r="E881" s="186"/>
      <c r="F881" s="186"/>
      <c r="G881" s="187"/>
      <c r="H881" s="188">
        <v>10023912.119999999</v>
      </c>
      <c r="I881" s="189"/>
      <c r="J881" s="190">
        <v>7828623.3600000003</v>
      </c>
      <c r="K881" s="191"/>
      <c r="L881" s="190">
        <v>8418513.1400000006</v>
      </c>
      <c r="M881" s="191"/>
      <c r="N881" s="188">
        <f>SUM(H881:M881)</f>
        <v>26271048.620000001</v>
      </c>
      <c r="O881" s="189"/>
      <c r="P881" s="154">
        <f>H881+J881+L881+P874</f>
        <v>70225027.49000001</v>
      </c>
    </row>
    <row r="882" spans="2:16" ht="12" customHeight="1" x14ac:dyDescent="0.2">
      <c r="B882" s="192" t="s">
        <v>717</v>
      </c>
      <c r="C882" s="193"/>
      <c r="D882" s="193"/>
      <c r="E882" s="193"/>
      <c r="F882" s="193"/>
      <c r="G882" s="193"/>
      <c r="H882" s="193"/>
      <c r="I882" s="193"/>
      <c r="J882" s="193"/>
      <c r="K882" s="193"/>
      <c r="L882" s="193"/>
      <c r="M882" s="193"/>
      <c r="N882" s="193"/>
      <c r="O882" s="194"/>
      <c r="P882" s="155">
        <f>P879-P881</f>
        <v>12030130.819999993</v>
      </c>
    </row>
    <row r="883" spans="2:16" ht="12" customHeight="1" x14ac:dyDescent="0.2">
      <c r="B883" s="145"/>
      <c r="C883" s="145"/>
      <c r="D883" s="145"/>
      <c r="E883" s="145"/>
      <c r="F883" s="145"/>
      <c r="G883" s="145"/>
      <c r="H883" s="145"/>
      <c r="I883" s="145"/>
      <c r="J883" s="145"/>
      <c r="K883" s="145"/>
      <c r="L883" s="145"/>
      <c r="M883" s="145"/>
      <c r="N883" s="145"/>
      <c r="O883" s="145"/>
      <c r="P883" s="146"/>
    </row>
    <row r="884" spans="2:16" ht="12" customHeight="1" x14ac:dyDescent="0.2">
      <c r="B884" s="208" t="s">
        <v>116</v>
      </c>
      <c r="C884" s="209"/>
      <c r="D884" s="209"/>
      <c r="E884" s="209"/>
      <c r="F884" s="209"/>
      <c r="G884" s="209"/>
      <c r="H884" s="210" t="s">
        <v>740</v>
      </c>
      <c r="I884" s="211"/>
      <c r="J884" s="210" t="s">
        <v>741</v>
      </c>
      <c r="K884" s="211"/>
      <c r="L884" s="210" t="s">
        <v>742</v>
      </c>
      <c r="M884" s="211"/>
      <c r="N884" s="210" t="s">
        <v>383</v>
      </c>
      <c r="O884" s="211"/>
      <c r="P884" s="153" t="s">
        <v>291</v>
      </c>
    </row>
    <row r="885" spans="2:16" ht="25.5" customHeight="1" x14ac:dyDescent="0.2">
      <c r="B885" s="400" t="s">
        <v>672</v>
      </c>
      <c r="C885" s="401"/>
      <c r="D885" s="401"/>
      <c r="E885" s="401"/>
      <c r="F885" s="401"/>
      <c r="G885" s="402"/>
      <c r="H885" s="188">
        <v>10863767</v>
      </c>
      <c r="I885" s="189"/>
      <c r="J885" s="190">
        <v>7920979</v>
      </c>
      <c r="K885" s="191"/>
      <c r="L885" s="190">
        <v>7765481</v>
      </c>
      <c r="M885" s="191"/>
      <c r="N885" s="188">
        <f>SUM(H885:M885)</f>
        <v>26550227</v>
      </c>
      <c r="O885" s="189"/>
      <c r="P885" s="92"/>
    </row>
    <row r="886" spans="2:16" ht="12" customHeight="1" x14ac:dyDescent="0.2">
      <c r="B886" s="400" t="s">
        <v>673</v>
      </c>
      <c r="C886" s="401"/>
      <c r="D886" s="401"/>
      <c r="E886" s="401"/>
      <c r="F886" s="401"/>
      <c r="G886" s="402"/>
      <c r="H886" s="188">
        <v>7.05</v>
      </c>
      <c r="I886" s="189"/>
      <c r="J886" s="190">
        <v>5.47</v>
      </c>
      <c r="K886" s="191"/>
      <c r="L886" s="190">
        <v>5.85</v>
      </c>
      <c r="M886" s="191"/>
      <c r="N886" s="188">
        <f>SUM(H886:M886)</f>
        <v>18.369999999999997</v>
      </c>
      <c r="O886" s="189"/>
      <c r="P886" s="154">
        <f>SUM(N885:O886)+P879</f>
        <v>108805403.68000001</v>
      </c>
    </row>
    <row r="887" spans="2:16" ht="12" customHeight="1" x14ac:dyDescent="0.2">
      <c r="B887" s="182" t="s">
        <v>674</v>
      </c>
      <c r="C887" s="183"/>
      <c r="D887" s="183"/>
      <c r="E887" s="183"/>
      <c r="F887" s="183"/>
      <c r="G887" s="183"/>
      <c r="H887" s="183"/>
      <c r="I887" s="183"/>
      <c r="J887" s="183"/>
      <c r="K887" s="183"/>
      <c r="L887" s="183"/>
      <c r="M887" s="183"/>
      <c r="N887" s="183"/>
      <c r="O887" s="183"/>
      <c r="P887" s="184"/>
    </row>
    <row r="888" spans="2:16" ht="25.5" customHeight="1" x14ac:dyDescent="0.2">
      <c r="B888" s="185" t="s">
        <v>675</v>
      </c>
      <c r="C888" s="186"/>
      <c r="D888" s="186"/>
      <c r="E888" s="186"/>
      <c r="F888" s="186"/>
      <c r="G888" s="187"/>
      <c r="H888" s="188">
        <v>8070602.8499999996</v>
      </c>
      <c r="I888" s="189"/>
      <c r="J888" s="190">
        <v>7609077.3200000003</v>
      </c>
      <c r="K888" s="191"/>
      <c r="L888" s="190">
        <v>16790971.920000002</v>
      </c>
      <c r="M888" s="191"/>
      <c r="N888" s="188">
        <f>SUM(H888:M888)</f>
        <v>32470652.090000004</v>
      </c>
      <c r="O888" s="189"/>
      <c r="P888" s="154">
        <f>H888+J888+L888+P881+N889</f>
        <v>104862799.37000002</v>
      </c>
    </row>
    <row r="889" spans="2:16" ht="12" customHeight="1" x14ac:dyDescent="0.2">
      <c r="B889" s="195" t="s">
        <v>743</v>
      </c>
      <c r="C889" s="195"/>
      <c r="D889" s="195"/>
      <c r="E889" s="195"/>
      <c r="F889" s="195"/>
      <c r="G889" s="195"/>
      <c r="H889" s="196"/>
      <c r="I889" s="196"/>
      <c r="J889" s="197">
        <v>20530.259999999998</v>
      </c>
      <c r="K889" s="197"/>
      <c r="L889" s="197">
        <v>2146589.5299999998</v>
      </c>
      <c r="M889" s="197"/>
      <c r="N889" s="196">
        <f>H889+J889+L889</f>
        <v>2167119.7899999996</v>
      </c>
      <c r="O889" s="196"/>
      <c r="P889" s="154"/>
    </row>
    <row r="890" spans="2:16" ht="12" customHeight="1" x14ac:dyDescent="0.2">
      <c r="B890" s="192" t="s">
        <v>785</v>
      </c>
      <c r="C890" s="193"/>
      <c r="D890" s="193"/>
      <c r="E890" s="193"/>
      <c r="F890" s="193"/>
      <c r="G890" s="193"/>
      <c r="H890" s="193"/>
      <c r="I890" s="193"/>
      <c r="J890" s="193"/>
      <c r="K890" s="193"/>
      <c r="L890" s="193"/>
      <c r="M890" s="193"/>
      <c r="N890" s="193"/>
      <c r="O890" s="194"/>
      <c r="P890" s="155">
        <f>P886-P888</f>
        <v>3942604.3099999875</v>
      </c>
    </row>
    <row r="891" spans="2:16" ht="12" customHeight="1" x14ac:dyDescent="0.2">
      <c r="B891" s="145"/>
      <c r="C891" s="145"/>
      <c r="D891" s="145"/>
      <c r="E891" s="145"/>
      <c r="F891" s="145"/>
      <c r="G891" s="145"/>
      <c r="H891" s="145"/>
      <c r="I891" s="145"/>
      <c r="J891" s="145"/>
      <c r="K891" s="145"/>
      <c r="L891" s="145"/>
      <c r="M891" s="145"/>
      <c r="N891" s="145"/>
      <c r="O891" s="145"/>
      <c r="P891" s="146"/>
    </row>
    <row r="892" spans="2:16" ht="24" customHeight="1" x14ac:dyDescent="0.2">
      <c r="B892" s="198" t="s">
        <v>786</v>
      </c>
      <c r="C892" s="198"/>
      <c r="D892" s="198"/>
      <c r="E892" s="198"/>
      <c r="F892" s="198"/>
      <c r="G892" s="198"/>
      <c r="H892" s="198"/>
      <c r="I892" s="198"/>
      <c r="J892" s="198"/>
      <c r="K892" s="198"/>
      <c r="L892" s="198"/>
      <c r="M892" s="198"/>
      <c r="N892" s="198"/>
      <c r="O892" s="198"/>
      <c r="P892" s="198"/>
    </row>
    <row r="893" spans="2:16" ht="12" customHeight="1" x14ac:dyDescent="0.2">
      <c r="B893" s="145"/>
      <c r="C893" s="145"/>
      <c r="D893" s="145"/>
      <c r="E893" s="145"/>
      <c r="F893" s="145"/>
      <c r="G893" s="145"/>
      <c r="H893" s="145"/>
      <c r="I893" s="145"/>
      <c r="J893" s="145"/>
      <c r="K893" s="145"/>
      <c r="L893" s="145"/>
      <c r="M893" s="145"/>
      <c r="N893" s="145"/>
      <c r="O893" s="145"/>
      <c r="P893" s="146"/>
    </row>
    <row r="894" spans="2:16" ht="12" customHeight="1" x14ac:dyDescent="0.2">
      <c r="B894" s="40" t="s">
        <v>36</v>
      </c>
      <c r="C894" s="61" t="s">
        <v>37</v>
      </c>
    </row>
    <row r="895" spans="2:16" ht="12" customHeight="1" x14ac:dyDescent="0.2">
      <c r="B895" s="40"/>
      <c r="C895" s="61"/>
    </row>
    <row r="896" spans="2:16" ht="12" customHeight="1" x14ac:dyDescent="0.2">
      <c r="B896" s="46"/>
      <c r="C896" s="40" t="s">
        <v>15</v>
      </c>
      <c r="D896" s="46"/>
      <c r="E896" s="46"/>
      <c r="F896" s="46"/>
      <c r="G896" s="46"/>
      <c r="H896" s="46"/>
      <c r="I896" s="46"/>
      <c r="J896" s="46"/>
      <c r="K896" s="46"/>
      <c r="L896" s="46"/>
      <c r="M896" s="46"/>
      <c r="N896" s="46"/>
      <c r="O896" s="46"/>
      <c r="P896" s="46"/>
    </row>
    <row r="897" spans="2:16" ht="7.5" customHeight="1" x14ac:dyDescent="0.2">
      <c r="B897" s="46"/>
      <c r="C897" s="40"/>
      <c r="D897" s="46"/>
      <c r="E897" s="46"/>
      <c r="F897" s="46"/>
      <c r="G897" s="46"/>
      <c r="H897" s="46"/>
      <c r="I897" s="46"/>
      <c r="J897" s="46"/>
      <c r="K897" s="46"/>
      <c r="L897" s="46"/>
      <c r="M897" s="46"/>
      <c r="N897" s="46"/>
      <c r="O897" s="46"/>
      <c r="P897" s="46"/>
    </row>
    <row r="898" spans="2:16" ht="12" customHeight="1" x14ac:dyDescent="0.2">
      <c r="B898" s="55" t="s">
        <v>46</v>
      </c>
      <c r="C898" s="374" t="s">
        <v>718</v>
      </c>
      <c r="D898" s="374"/>
      <c r="E898" s="374"/>
      <c r="F898" s="374"/>
      <c r="G898" s="374"/>
      <c r="H898" s="374"/>
      <c r="I898" s="374"/>
      <c r="J898" s="374"/>
      <c r="K898" s="374"/>
      <c r="L898" s="374"/>
      <c r="M898" s="374"/>
      <c r="N898" s="374"/>
      <c r="O898" s="374"/>
      <c r="P898" s="374"/>
    </row>
    <row r="899" spans="2:16" ht="12" customHeight="1" x14ac:dyDescent="0.2">
      <c r="C899" s="374"/>
      <c r="D899" s="374"/>
      <c r="E899" s="374"/>
      <c r="F899" s="374"/>
      <c r="G899" s="374"/>
      <c r="H899" s="374"/>
      <c r="I899" s="374"/>
      <c r="J899" s="374"/>
      <c r="K899" s="374"/>
      <c r="L899" s="374"/>
      <c r="M899" s="374"/>
      <c r="N899" s="374"/>
      <c r="O899" s="374"/>
      <c r="P899" s="374"/>
    </row>
    <row r="901" spans="2:16" ht="12" customHeight="1" x14ac:dyDescent="0.2">
      <c r="D901" s="389" t="s">
        <v>9</v>
      </c>
      <c r="E901" s="390"/>
      <c r="F901" s="390"/>
      <c r="G901" s="390"/>
      <c r="H901" s="390"/>
      <c r="I901" s="390"/>
      <c r="J901" s="390"/>
      <c r="K901" s="390"/>
      <c r="L901" s="390"/>
      <c r="M901" s="390"/>
      <c r="N901" s="390"/>
      <c r="O901" s="391"/>
    </row>
    <row r="902" spans="2:16" ht="12" customHeight="1" x14ac:dyDescent="0.2">
      <c r="D902" s="389" t="s">
        <v>116</v>
      </c>
      <c r="E902" s="390"/>
      <c r="F902" s="390"/>
      <c r="G902" s="390"/>
      <c r="H902" s="390"/>
      <c r="I902" s="391"/>
      <c r="J902" s="295">
        <v>2024</v>
      </c>
      <c r="K902" s="296"/>
      <c r="L902" s="297"/>
      <c r="M902" s="295">
        <v>2023</v>
      </c>
      <c r="N902" s="296"/>
      <c r="O902" s="297"/>
    </row>
    <row r="903" spans="2:16" ht="12" customHeight="1" x14ac:dyDescent="0.2">
      <c r="D903" s="392" t="s">
        <v>285</v>
      </c>
      <c r="E903" s="393"/>
      <c r="F903" s="393"/>
      <c r="G903" s="393"/>
      <c r="H903" s="393"/>
      <c r="I903" s="394"/>
      <c r="J903" s="386">
        <v>0</v>
      </c>
      <c r="K903" s="387"/>
      <c r="L903" s="388"/>
      <c r="M903" s="386">
        <v>0</v>
      </c>
      <c r="N903" s="387"/>
      <c r="O903" s="388"/>
    </row>
    <row r="904" spans="2:16" ht="12" customHeight="1" x14ac:dyDescent="0.2">
      <c r="D904" s="392" t="s">
        <v>119</v>
      </c>
      <c r="E904" s="393"/>
      <c r="F904" s="393"/>
      <c r="G904" s="393"/>
      <c r="H904" s="393"/>
      <c r="I904" s="394"/>
      <c r="J904" s="386">
        <v>68767.05</v>
      </c>
      <c r="K904" s="387"/>
      <c r="L904" s="388"/>
      <c r="M904" s="386">
        <v>637654.67000000004</v>
      </c>
      <c r="N904" s="387"/>
      <c r="O904" s="388"/>
    </row>
    <row r="905" spans="2:16" ht="12" customHeight="1" x14ac:dyDescent="0.2">
      <c r="D905" s="392" t="s">
        <v>286</v>
      </c>
      <c r="E905" s="393"/>
      <c r="F905" s="393"/>
      <c r="G905" s="393"/>
      <c r="H905" s="393"/>
      <c r="I905" s="394"/>
      <c r="J905" s="386">
        <v>27667027.010000002</v>
      </c>
      <c r="K905" s="387"/>
      <c r="L905" s="388"/>
      <c r="M905" s="386">
        <v>27667027.010000002</v>
      </c>
      <c r="N905" s="387"/>
      <c r="O905" s="388"/>
    </row>
    <row r="906" spans="2:16" ht="12" customHeight="1" x14ac:dyDescent="0.2">
      <c r="D906" s="392" t="s">
        <v>287</v>
      </c>
      <c r="E906" s="393"/>
      <c r="F906" s="393"/>
      <c r="G906" s="393"/>
      <c r="H906" s="393"/>
      <c r="I906" s="394"/>
      <c r="J906" s="481">
        <v>0</v>
      </c>
      <c r="K906" s="482"/>
      <c r="L906" s="483"/>
      <c r="M906" s="481">
        <v>0</v>
      </c>
      <c r="N906" s="482"/>
      <c r="O906" s="483"/>
    </row>
    <row r="907" spans="2:16" ht="12" customHeight="1" x14ac:dyDescent="0.2">
      <c r="D907" s="392" t="s">
        <v>288</v>
      </c>
      <c r="E907" s="393"/>
      <c r="F907" s="393"/>
      <c r="G907" s="393"/>
      <c r="H907" s="393"/>
      <c r="I907" s="394"/>
      <c r="J907" s="386">
        <v>0</v>
      </c>
      <c r="K907" s="387"/>
      <c r="L907" s="388"/>
      <c r="M907" s="386">
        <v>0</v>
      </c>
      <c r="N907" s="387"/>
      <c r="O907" s="388"/>
    </row>
    <row r="908" spans="2:16" ht="12" customHeight="1" x14ac:dyDescent="0.2">
      <c r="D908" s="392" t="s">
        <v>289</v>
      </c>
      <c r="E908" s="393"/>
      <c r="F908" s="393"/>
      <c r="G908" s="393"/>
      <c r="H908" s="393"/>
      <c r="I908" s="394"/>
      <c r="J908" s="406">
        <v>0</v>
      </c>
      <c r="K908" s="407"/>
      <c r="L908" s="408"/>
      <c r="M908" s="386">
        <v>0</v>
      </c>
      <c r="N908" s="387"/>
      <c r="O908" s="388"/>
    </row>
    <row r="909" spans="2:16" ht="12" customHeight="1" x14ac:dyDescent="0.2">
      <c r="D909" s="392" t="s">
        <v>290</v>
      </c>
      <c r="E909" s="393"/>
      <c r="F909" s="393"/>
      <c r="G909" s="393"/>
      <c r="H909" s="393"/>
      <c r="I909" s="394"/>
      <c r="J909" s="386">
        <v>0</v>
      </c>
      <c r="K909" s="387"/>
      <c r="L909" s="388"/>
      <c r="M909" s="386">
        <v>0</v>
      </c>
      <c r="N909" s="387"/>
      <c r="O909" s="388"/>
    </row>
    <row r="910" spans="2:16" ht="12" customHeight="1" x14ac:dyDescent="0.2">
      <c r="D910" s="409" t="s">
        <v>291</v>
      </c>
      <c r="E910" s="410"/>
      <c r="F910" s="410"/>
      <c r="G910" s="410"/>
      <c r="H910" s="410"/>
      <c r="I910" s="411"/>
      <c r="J910" s="345">
        <f>SUM(J903:L909)</f>
        <v>27735794.060000002</v>
      </c>
      <c r="K910" s="346"/>
      <c r="L910" s="347"/>
      <c r="M910" s="345">
        <f>SUM(M903:O909)</f>
        <v>28304681.680000003</v>
      </c>
      <c r="N910" s="346"/>
      <c r="O910" s="347"/>
    </row>
    <row r="912" spans="2:16" ht="12" customHeight="1" x14ac:dyDescent="0.2">
      <c r="B912" s="55" t="s">
        <v>45</v>
      </c>
      <c r="C912" s="377" t="s">
        <v>292</v>
      </c>
      <c r="D912" s="377"/>
      <c r="E912" s="377"/>
      <c r="F912" s="377"/>
      <c r="G912" s="377"/>
      <c r="H912" s="377"/>
      <c r="I912" s="377"/>
      <c r="J912" s="377"/>
      <c r="K912" s="377"/>
      <c r="L912" s="377"/>
      <c r="M912" s="377"/>
      <c r="N912" s="377"/>
      <c r="O912" s="377"/>
      <c r="P912" s="377"/>
    </row>
    <row r="914" spans="4:15" ht="12" customHeight="1" x14ac:dyDescent="0.2">
      <c r="D914" s="389" t="s">
        <v>293</v>
      </c>
      <c r="E914" s="390"/>
      <c r="F914" s="390"/>
      <c r="G914" s="390"/>
      <c r="H914" s="390"/>
      <c r="I914" s="390"/>
      <c r="J914" s="390"/>
      <c r="K914" s="390"/>
      <c r="L914" s="390"/>
      <c r="M914" s="390"/>
      <c r="N914" s="390"/>
      <c r="O914" s="391"/>
    </row>
    <row r="915" spans="4:15" ht="12" customHeight="1" x14ac:dyDescent="0.2">
      <c r="D915" s="389" t="s">
        <v>116</v>
      </c>
      <c r="E915" s="390"/>
      <c r="F915" s="390"/>
      <c r="G915" s="390"/>
      <c r="H915" s="390"/>
      <c r="I915" s="391"/>
      <c r="J915" s="223">
        <v>2024</v>
      </c>
      <c r="K915" s="223"/>
      <c r="L915" s="223"/>
      <c r="M915" s="223">
        <v>2023</v>
      </c>
      <c r="N915" s="223"/>
      <c r="O915" s="223"/>
    </row>
    <row r="916" spans="4:15" ht="23.25" customHeight="1" x14ac:dyDescent="0.2">
      <c r="D916" s="413" t="s">
        <v>294</v>
      </c>
      <c r="E916" s="414"/>
      <c r="F916" s="414"/>
      <c r="G916" s="414"/>
      <c r="H916" s="414"/>
      <c r="I916" s="415"/>
      <c r="J916" s="412">
        <f>J917+J918+J919+J920+J921+J922+J923</f>
        <v>4194800</v>
      </c>
      <c r="K916" s="412"/>
      <c r="L916" s="412"/>
      <c r="M916" s="412">
        <v>0</v>
      </c>
      <c r="N916" s="412"/>
      <c r="O916" s="412"/>
    </row>
    <row r="917" spans="4:15" ht="12" customHeight="1" x14ac:dyDescent="0.2">
      <c r="D917" s="396" t="s">
        <v>295</v>
      </c>
      <c r="E917" s="397"/>
      <c r="F917" s="397"/>
      <c r="G917" s="397"/>
      <c r="H917" s="397"/>
      <c r="I917" s="398"/>
      <c r="J917" s="399">
        <v>0</v>
      </c>
      <c r="K917" s="399"/>
      <c r="L917" s="399"/>
      <c r="M917" s="399">
        <v>0</v>
      </c>
      <c r="N917" s="399"/>
      <c r="O917" s="399"/>
    </row>
    <row r="918" spans="4:15" ht="12" customHeight="1" x14ac:dyDescent="0.2">
      <c r="D918" s="396" t="s">
        <v>296</v>
      </c>
      <c r="E918" s="397"/>
      <c r="F918" s="397"/>
      <c r="G918" s="397"/>
      <c r="H918" s="397"/>
      <c r="I918" s="398"/>
      <c r="J918" s="395">
        <v>0</v>
      </c>
      <c r="K918" s="395"/>
      <c r="L918" s="395"/>
      <c r="M918" s="395">
        <v>0</v>
      </c>
      <c r="N918" s="395"/>
      <c r="O918" s="395"/>
    </row>
    <row r="919" spans="4:15" ht="12" customHeight="1" x14ac:dyDescent="0.2">
      <c r="D919" s="396" t="s">
        <v>297</v>
      </c>
      <c r="E919" s="397"/>
      <c r="F919" s="397"/>
      <c r="G919" s="397"/>
      <c r="H919" s="397"/>
      <c r="I919" s="398"/>
      <c r="J919" s="395">
        <v>4194800</v>
      </c>
      <c r="K919" s="395"/>
      <c r="L919" s="395"/>
      <c r="M919" s="395">
        <v>0</v>
      </c>
      <c r="N919" s="395"/>
      <c r="O919" s="395"/>
    </row>
    <row r="920" spans="4:15" ht="12" customHeight="1" x14ac:dyDescent="0.2">
      <c r="D920" s="396" t="s">
        <v>298</v>
      </c>
      <c r="E920" s="397"/>
      <c r="F920" s="397"/>
      <c r="G920" s="397"/>
      <c r="H920" s="397"/>
      <c r="I920" s="398"/>
      <c r="J920" s="395">
        <v>0</v>
      </c>
      <c r="K920" s="395"/>
      <c r="L920" s="395"/>
      <c r="M920" s="395">
        <v>0</v>
      </c>
      <c r="N920" s="395"/>
      <c r="O920" s="395"/>
    </row>
    <row r="921" spans="4:15" ht="12" customHeight="1" x14ac:dyDescent="0.2">
      <c r="D921" s="396" t="s">
        <v>299</v>
      </c>
      <c r="E921" s="397"/>
      <c r="F921" s="397"/>
      <c r="G921" s="397"/>
      <c r="H921" s="397"/>
      <c r="I921" s="398"/>
      <c r="J921" s="283">
        <v>0</v>
      </c>
      <c r="K921" s="283"/>
      <c r="L921" s="283"/>
      <c r="M921" s="283">
        <v>0</v>
      </c>
      <c r="N921" s="283"/>
      <c r="O921" s="283"/>
    </row>
    <row r="922" spans="4:15" x14ac:dyDescent="0.2">
      <c r="D922" s="396" t="s">
        <v>300</v>
      </c>
      <c r="E922" s="397"/>
      <c r="F922" s="397"/>
      <c r="G922" s="397"/>
      <c r="H922" s="397"/>
      <c r="I922" s="398"/>
      <c r="J922" s="283">
        <v>0</v>
      </c>
      <c r="K922" s="283"/>
      <c r="L922" s="283"/>
      <c r="M922" s="283">
        <v>0</v>
      </c>
      <c r="N922" s="283"/>
      <c r="O922" s="283"/>
    </row>
    <row r="923" spans="4:15" ht="12.75" customHeight="1" x14ac:dyDescent="0.2">
      <c r="D923" s="396" t="s">
        <v>301</v>
      </c>
      <c r="E923" s="397"/>
      <c r="F923" s="397"/>
      <c r="G923" s="397"/>
      <c r="H923" s="397"/>
      <c r="I923" s="398"/>
      <c r="J923" s="255">
        <v>0</v>
      </c>
      <c r="K923" s="256"/>
      <c r="L923" s="257"/>
      <c r="M923" s="255">
        <v>0</v>
      </c>
      <c r="N923" s="256"/>
      <c r="O923" s="257"/>
    </row>
    <row r="924" spans="4:15" ht="12.75" customHeight="1" x14ac:dyDescent="0.2">
      <c r="D924" s="403" t="s">
        <v>302</v>
      </c>
      <c r="E924" s="404"/>
      <c r="F924" s="404"/>
      <c r="G924" s="404"/>
      <c r="H924" s="404"/>
      <c r="I924" s="405"/>
      <c r="J924" s="470">
        <f>J925+J926+J927+J928+J929+J930+J931+J932+J933</f>
        <v>2047948.77</v>
      </c>
      <c r="K924" s="471"/>
      <c r="L924" s="472"/>
      <c r="M924" s="470">
        <f>M925+M926+M927+M928+M929+M930+M931+M932+M933</f>
        <v>639210.62999999989</v>
      </c>
      <c r="N924" s="471"/>
      <c r="O924" s="472"/>
    </row>
    <row r="925" spans="4:15" ht="12.75" customHeight="1" x14ac:dyDescent="0.2">
      <c r="D925" s="396" t="s">
        <v>303</v>
      </c>
      <c r="E925" s="397"/>
      <c r="F925" s="397"/>
      <c r="G925" s="397"/>
      <c r="H925" s="397"/>
      <c r="I925" s="398"/>
      <c r="J925" s="255">
        <v>553007.63</v>
      </c>
      <c r="K925" s="256"/>
      <c r="L925" s="257"/>
      <c r="M925" s="255">
        <v>562827.81999999995</v>
      </c>
      <c r="N925" s="256"/>
      <c r="O925" s="257"/>
    </row>
    <row r="926" spans="4:15" x14ac:dyDescent="0.2">
      <c r="D926" s="396" t="s">
        <v>304</v>
      </c>
      <c r="E926" s="397"/>
      <c r="F926" s="397"/>
      <c r="G926" s="397"/>
      <c r="H926" s="397"/>
      <c r="I926" s="398"/>
      <c r="J926" s="255">
        <v>134275.51</v>
      </c>
      <c r="K926" s="256"/>
      <c r="L926" s="257"/>
      <c r="M926" s="255">
        <v>76382.81</v>
      </c>
      <c r="N926" s="256"/>
      <c r="O926" s="257"/>
    </row>
    <row r="927" spans="4:15" x14ac:dyDescent="0.2">
      <c r="D927" s="396" t="s">
        <v>305</v>
      </c>
      <c r="E927" s="397"/>
      <c r="F927" s="397"/>
      <c r="G927" s="397"/>
      <c r="H927" s="397"/>
      <c r="I927" s="398"/>
      <c r="J927" s="255">
        <v>0</v>
      </c>
      <c r="K927" s="256"/>
      <c r="L927" s="257"/>
      <c r="M927" s="255">
        <v>0</v>
      </c>
      <c r="N927" s="256"/>
      <c r="O927" s="257"/>
    </row>
    <row r="928" spans="4:15" ht="12.75" customHeight="1" x14ac:dyDescent="0.2">
      <c r="D928" s="396" t="s">
        <v>306</v>
      </c>
      <c r="E928" s="397"/>
      <c r="F928" s="397"/>
      <c r="G928" s="397"/>
      <c r="H928" s="397"/>
      <c r="I928" s="398"/>
      <c r="J928" s="255">
        <v>1337306</v>
      </c>
      <c r="K928" s="256"/>
      <c r="L928" s="257"/>
      <c r="M928" s="255">
        <v>0</v>
      </c>
      <c r="N928" s="256"/>
      <c r="O928" s="257"/>
    </row>
    <row r="929" spans="2:16" ht="12.75" customHeight="1" x14ac:dyDescent="0.2">
      <c r="D929" s="396" t="s">
        <v>307</v>
      </c>
      <c r="E929" s="397"/>
      <c r="F929" s="397"/>
      <c r="G929" s="397"/>
      <c r="H929" s="397"/>
      <c r="I929" s="398"/>
      <c r="J929" s="255">
        <v>0</v>
      </c>
      <c r="K929" s="256"/>
      <c r="L929" s="257"/>
      <c r="M929" s="255">
        <v>0</v>
      </c>
      <c r="N929" s="256"/>
      <c r="O929" s="257"/>
    </row>
    <row r="930" spans="2:16" x14ac:dyDescent="0.2">
      <c r="D930" s="396" t="s">
        <v>308</v>
      </c>
      <c r="E930" s="397"/>
      <c r="F930" s="397"/>
      <c r="G930" s="397"/>
      <c r="H930" s="397"/>
      <c r="I930" s="398"/>
      <c r="J930" s="255">
        <v>23359.63</v>
      </c>
      <c r="K930" s="256"/>
      <c r="L930" s="257"/>
      <c r="M930" s="255">
        <v>0</v>
      </c>
      <c r="N930" s="256"/>
      <c r="O930" s="257"/>
    </row>
    <row r="931" spans="2:16" x14ac:dyDescent="0.2">
      <c r="D931" s="396" t="s">
        <v>309</v>
      </c>
      <c r="E931" s="397"/>
      <c r="F931" s="397"/>
      <c r="G931" s="397"/>
      <c r="H931" s="397"/>
      <c r="I931" s="398"/>
      <c r="J931" s="255">
        <v>0</v>
      </c>
      <c r="K931" s="256"/>
      <c r="L931" s="257"/>
      <c r="M931" s="255">
        <v>0</v>
      </c>
      <c r="N931" s="256"/>
      <c r="O931" s="257"/>
    </row>
    <row r="932" spans="2:16" ht="12.75" customHeight="1" x14ac:dyDescent="0.2">
      <c r="D932" s="396" t="s">
        <v>310</v>
      </c>
      <c r="E932" s="397"/>
      <c r="F932" s="397"/>
      <c r="G932" s="397"/>
      <c r="H932" s="397"/>
      <c r="I932" s="398"/>
      <c r="J932" s="255">
        <v>0</v>
      </c>
      <c r="K932" s="256"/>
      <c r="L932" s="257"/>
      <c r="M932" s="255">
        <v>0</v>
      </c>
      <c r="N932" s="256"/>
      <c r="O932" s="257"/>
    </row>
    <row r="933" spans="2:16" ht="12.75" customHeight="1" x14ac:dyDescent="0.2">
      <c r="D933" s="403" t="s">
        <v>311</v>
      </c>
      <c r="E933" s="404"/>
      <c r="F933" s="404"/>
      <c r="G933" s="404"/>
      <c r="H933" s="404"/>
      <c r="I933" s="405"/>
      <c r="J933" s="255">
        <v>0</v>
      </c>
      <c r="K933" s="256"/>
      <c r="L933" s="257"/>
      <c r="M933" s="255">
        <v>0</v>
      </c>
      <c r="N933" s="256"/>
      <c r="O933" s="257"/>
    </row>
    <row r="934" spans="2:16" ht="12" customHeight="1" x14ac:dyDescent="0.2">
      <c r="D934" s="501" t="s">
        <v>291</v>
      </c>
      <c r="E934" s="502"/>
      <c r="F934" s="502"/>
      <c r="G934" s="502"/>
      <c r="H934" s="502"/>
      <c r="I934" s="503"/>
      <c r="J934" s="263">
        <f>SUM(J916:L933)-J916-J924</f>
        <v>6242748.7700000014</v>
      </c>
      <c r="K934" s="264"/>
      <c r="L934" s="265"/>
      <c r="M934" s="263">
        <f>SUM(M916:O933)-M916-M924</f>
        <v>639210.62999999989</v>
      </c>
      <c r="N934" s="264"/>
      <c r="O934" s="265"/>
    </row>
    <row r="936" spans="2:16" ht="12" customHeight="1" x14ac:dyDescent="0.2">
      <c r="B936" s="59" t="s">
        <v>47</v>
      </c>
      <c r="C936" s="374" t="s">
        <v>312</v>
      </c>
      <c r="D936" s="374"/>
      <c r="E936" s="374"/>
      <c r="F936" s="374"/>
      <c r="G936" s="374"/>
      <c r="H936" s="374"/>
      <c r="I936" s="374"/>
      <c r="J936" s="374"/>
      <c r="K936" s="374"/>
      <c r="L936" s="374"/>
      <c r="M936" s="374"/>
      <c r="N936" s="374"/>
      <c r="O936" s="374"/>
      <c r="P936" s="374"/>
    </row>
    <row r="937" spans="2:16" ht="12" customHeight="1" x14ac:dyDescent="0.2">
      <c r="B937" s="59"/>
      <c r="C937" s="374"/>
      <c r="D937" s="374"/>
      <c r="E937" s="374"/>
      <c r="F937" s="374"/>
      <c r="G937" s="374"/>
      <c r="H937" s="374"/>
      <c r="I937" s="374"/>
      <c r="J937" s="374"/>
      <c r="K937" s="374"/>
      <c r="L937" s="374"/>
      <c r="M937" s="374"/>
      <c r="N937" s="374"/>
      <c r="O937" s="374"/>
      <c r="P937" s="374"/>
    </row>
    <row r="938" spans="2:16" ht="12" customHeight="1" x14ac:dyDescent="0.2">
      <c r="D938" s="389" t="s">
        <v>313</v>
      </c>
      <c r="E938" s="390"/>
      <c r="F938" s="390"/>
      <c r="G938" s="390"/>
      <c r="H938" s="390"/>
      <c r="I938" s="390"/>
      <c r="J938" s="390"/>
      <c r="K938" s="390"/>
      <c r="L938" s="390"/>
      <c r="M938" s="390"/>
      <c r="N938" s="390"/>
      <c r="O938" s="391"/>
    </row>
    <row r="939" spans="2:16" ht="10.5" customHeight="1" x14ac:dyDescent="0.2">
      <c r="D939" s="510" t="s">
        <v>116</v>
      </c>
      <c r="E939" s="510"/>
      <c r="F939" s="510"/>
      <c r="G939" s="510"/>
      <c r="H939" s="510"/>
      <c r="I939" s="510"/>
      <c r="J939" s="500">
        <v>2024</v>
      </c>
      <c r="K939" s="500"/>
      <c r="L939" s="500"/>
      <c r="M939" s="500">
        <v>2023</v>
      </c>
      <c r="N939" s="500"/>
      <c r="O939" s="500"/>
    </row>
    <row r="940" spans="2:16" x14ac:dyDescent="0.2">
      <c r="D940" s="507" t="s">
        <v>228</v>
      </c>
      <c r="E940" s="507"/>
      <c r="F940" s="507"/>
      <c r="G940" s="507"/>
      <c r="H940" s="507"/>
      <c r="I940" s="507"/>
      <c r="J940" s="412">
        <v>3942604.31</v>
      </c>
      <c r="K940" s="511"/>
      <c r="L940" s="511"/>
      <c r="M940" s="412">
        <v>-1357774.12</v>
      </c>
      <c r="N940" s="412"/>
      <c r="O940" s="412"/>
    </row>
    <row r="941" spans="2:16" ht="24" customHeight="1" x14ac:dyDescent="0.2">
      <c r="D941" s="508" t="s">
        <v>386</v>
      </c>
      <c r="E941" s="509"/>
      <c r="F941" s="509"/>
      <c r="G941" s="509"/>
      <c r="H941" s="509"/>
      <c r="I941" s="509"/>
      <c r="J941" s="484">
        <f>J942+J943</f>
        <v>17260535.800000001</v>
      </c>
      <c r="K941" s="484"/>
      <c r="L941" s="484"/>
      <c r="M941" s="484">
        <f>M942+M943</f>
        <v>15017841.899999999</v>
      </c>
      <c r="N941" s="484"/>
      <c r="O941" s="484"/>
    </row>
    <row r="942" spans="2:16" ht="12" customHeight="1" x14ac:dyDescent="0.2">
      <c r="D942" s="506" t="s">
        <v>16</v>
      </c>
      <c r="E942" s="506"/>
      <c r="F942" s="506"/>
      <c r="G942" s="506"/>
      <c r="H942" s="506"/>
      <c r="I942" s="506"/>
      <c r="J942" s="395">
        <v>17094491.109999999</v>
      </c>
      <c r="K942" s="395"/>
      <c r="L942" s="395"/>
      <c r="M942" s="395">
        <v>14936082.109999999</v>
      </c>
      <c r="N942" s="395"/>
      <c r="O942" s="395"/>
    </row>
    <row r="943" spans="2:16" ht="12" customHeight="1" x14ac:dyDescent="0.2">
      <c r="D943" s="506" t="s">
        <v>17</v>
      </c>
      <c r="E943" s="506"/>
      <c r="F943" s="506"/>
      <c r="G943" s="506"/>
      <c r="H943" s="506"/>
      <c r="I943" s="506"/>
      <c r="J943" s="395">
        <v>166044.69</v>
      </c>
      <c r="K943" s="395"/>
      <c r="L943" s="395"/>
      <c r="M943" s="395">
        <v>81759.789999999994</v>
      </c>
      <c r="N943" s="395"/>
      <c r="O943" s="395"/>
    </row>
    <row r="944" spans="2:16" ht="12" customHeight="1" x14ac:dyDescent="0.2">
      <c r="D944" s="506" t="s">
        <v>18</v>
      </c>
      <c r="E944" s="506"/>
      <c r="F944" s="506"/>
      <c r="G944" s="506"/>
      <c r="H944" s="506"/>
      <c r="I944" s="506"/>
      <c r="J944" s="395">
        <v>0</v>
      </c>
      <c r="K944" s="395"/>
      <c r="L944" s="395"/>
      <c r="M944" s="395">
        <v>0</v>
      </c>
      <c r="N944" s="395"/>
      <c r="O944" s="395"/>
    </row>
    <row r="945" spans="2:16" ht="12" customHeight="1" x14ac:dyDescent="0.2">
      <c r="D945" s="506" t="s">
        <v>30</v>
      </c>
      <c r="E945" s="506"/>
      <c r="F945" s="506"/>
      <c r="G945" s="506"/>
      <c r="H945" s="506"/>
      <c r="I945" s="506"/>
      <c r="J945" s="283">
        <v>0</v>
      </c>
      <c r="K945" s="283"/>
      <c r="L945" s="283"/>
      <c r="M945" s="283">
        <v>0</v>
      </c>
      <c r="N945" s="283"/>
      <c r="O945" s="283"/>
    </row>
    <row r="946" spans="2:16" ht="12" customHeight="1" x14ac:dyDescent="0.2">
      <c r="D946" s="506" t="s">
        <v>234</v>
      </c>
      <c r="E946" s="506"/>
      <c r="F946" s="506"/>
      <c r="G946" s="506"/>
      <c r="H946" s="506"/>
      <c r="I946" s="506"/>
      <c r="J946" s="283">
        <v>0</v>
      </c>
      <c r="K946" s="283"/>
      <c r="L946" s="283"/>
      <c r="M946" s="283">
        <v>0</v>
      </c>
      <c r="N946" s="283"/>
      <c r="O946" s="283"/>
    </row>
    <row r="947" spans="2:16" ht="12" customHeight="1" x14ac:dyDescent="0.2">
      <c r="D947" s="506" t="s">
        <v>19</v>
      </c>
      <c r="E947" s="506"/>
      <c r="F947" s="506"/>
      <c r="G947" s="506"/>
      <c r="H947" s="506"/>
      <c r="I947" s="506"/>
      <c r="J947" s="395"/>
      <c r="K947" s="395"/>
      <c r="L947" s="395"/>
      <c r="M947" s="395">
        <v>0</v>
      </c>
      <c r="N947" s="395"/>
      <c r="O947" s="395"/>
    </row>
    <row r="948" spans="2:16" ht="11.25" customHeight="1" x14ac:dyDescent="0.2">
      <c r="D948" s="507" t="s">
        <v>227</v>
      </c>
      <c r="E948" s="507"/>
      <c r="F948" s="507"/>
      <c r="G948" s="507"/>
      <c r="H948" s="507"/>
      <c r="I948" s="507"/>
      <c r="J948" s="412">
        <v>5540577.7999999998</v>
      </c>
      <c r="K948" s="412"/>
      <c r="L948" s="412"/>
      <c r="M948" s="412">
        <v>1584498.41</v>
      </c>
      <c r="N948" s="412"/>
      <c r="O948" s="412"/>
    </row>
    <row r="949" spans="2:16" ht="5.25" customHeight="1" x14ac:dyDescent="0.2"/>
    <row r="950" spans="2:16" ht="12" customHeight="1" x14ac:dyDescent="0.2">
      <c r="B950" s="374" t="s">
        <v>314</v>
      </c>
      <c r="C950" s="374"/>
      <c r="D950" s="374"/>
      <c r="E950" s="374"/>
      <c r="F950" s="374"/>
      <c r="G950" s="374"/>
      <c r="H950" s="374"/>
      <c r="I950" s="374"/>
      <c r="J950" s="374"/>
      <c r="K950" s="374"/>
      <c r="L950" s="374"/>
      <c r="M950" s="374"/>
      <c r="N950" s="374"/>
      <c r="O950" s="374"/>
      <c r="P950" s="374"/>
    </row>
    <row r="951" spans="2:16" ht="10.5" customHeight="1" x14ac:dyDescent="0.2">
      <c r="B951" s="374"/>
      <c r="C951" s="374"/>
      <c r="D951" s="374"/>
      <c r="E951" s="374"/>
      <c r="F951" s="374"/>
      <c r="G951" s="374"/>
      <c r="H951" s="374"/>
      <c r="I951" s="374"/>
      <c r="J951" s="374"/>
      <c r="K951" s="374"/>
      <c r="L951" s="374"/>
      <c r="M951" s="374"/>
      <c r="N951" s="374"/>
      <c r="O951" s="374"/>
      <c r="P951" s="374"/>
    </row>
    <row r="952" spans="2:16" ht="7.5" customHeight="1" x14ac:dyDescent="0.2"/>
    <row r="953" spans="2:16" ht="24" customHeight="1" x14ac:dyDescent="0.2">
      <c r="B953" s="75" t="s">
        <v>38</v>
      </c>
      <c r="C953" s="375" t="s">
        <v>39</v>
      </c>
      <c r="D953" s="375"/>
      <c r="E953" s="375"/>
      <c r="F953" s="375"/>
      <c r="G953" s="375"/>
      <c r="H953" s="375"/>
      <c r="I953" s="375"/>
      <c r="J953" s="375"/>
      <c r="K953" s="375"/>
      <c r="L953" s="375"/>
      <c r="M953" s="375"/>
      <c r="N953" s="375"/>
      <c r="O953" s="375"/>
      <c r="P953" s="375"/>
    </row>
    <row r="954" spans="2:16" ht="5.25" customHeight="1" x14ac:dyDescent="0.2">
      <c r="E954" s="71"/>
      <c r="F954" s="71"/>
      <c r="G954" s="71"/>
      <c r="H954" s="71"/>
      <c r="I954" s="71"/>
      <c r="J954" s="71"/>
      <c r="K954" s="71"/>
      <c r="L954" s="71"/>
      <c r="M954" s="71"/>
      <c r="N954" s="71"/>
    </row>
    <row r="955" spans="2:16" ht="12" customHeight="1" x14ac:dyDescent="0.2">
      <c r="B955" s="374" t="s">
        <v>315</v>
      </c>
      <c r="C955" s="374"/>
      <c r="D955" s="374"/>
      <c r="E955" s="374"/>
      <c r="F955" s="374"/>
      <c r="G955" s="374"/>
      <c r="H955" s="374"/>
      <c r="I955" s="374"/>
      <c r="J955" s="374"/>
      <c r="K955" s="374"/>
      <c r="L955" s="374"/>
      <c r="M955" s="374"/>
      <c r="N955" s="374"/>
      <c r="O955" s="374"/>
      <c r="P955" s="374"/>
    </row>
    <row r="956" spans="2:16" ht="12" customHeight="1" x14ac:dyDescent="0.2">
      <c r="B956" s="374"/>
      <c r="C956" s="374"/>
      <c r="D956" s="374"/>
      <c r="E956" s="374"/>
      <c r="F956" s="374"/>
      <c r="G956" s="374"/>
      <c r="H956" s="374"/>
      <c r="I956" s="374"/>
      <c r="J956" s="374"/>
      <c r="K956" s="374"/>
      <c r="L956" s="374"/>
      <c r="M956" s="374"/>
      <c r="N956" s="374"/>
      <c r="O956" s="374"/>
      <c r="P956" s="374"/>
    </row>
    <row r="957" spans="2:16" ht="4.5" customHeight="1" x14ac:dyDescent="0.2"/>
    <row r="958" spans="2:16" ht="12" customHeight="1" x14ac:dyDescent="0.2">
      <c r="C958" s="530" t="s">
        <v>684</v>
      </c>
      <c r="D958" s="530"/>
      <c r="E958" s="530"/>
      <c r="F958" s="530"/>
      <c r="G958" s="530"/>
      <c r="H958" s="530"/>
      <c r="I958" s="530"/>
      <c r="J958" s="530"/>
      <c r="K958" s="530"/>
      <c r="L958" s="530"/>
      <c r="M958" s="530"/>
      <c r="N958" s="530"/>
      <c r="O958" s="530"/>
    </row>
    <row r="959" spans="2:16" ht="5.25" customHeight="1" x14ac:dyDescent="0.2">
      <c r="C959" s="131"/>
      <c r="D959" s="131"/>
      <c r="E959" s="131"/>
      <c r="F959" s="131"/>
      <c r="G959" s="131"/>
      <c r="H959" s="131"/>
      <c r="I959" s="131"/>
      <c r="J959" s="131"/>
      <c r="K959" s="131"/>
      <c r="L959" s="131"/>
      <c r="M959" s="131"/>
      <c r="N959" s="131"/>
      <c r="O959" s="131"/>
    </row>
    <row r="960" spans="2:16" ht="12" customHeight="1" x14ac:dyDescent="0.2">
      <c r="C960" s="572" t="s">
        <v>116</v>
      </c>
      <c r="D960" s="573"/>
      <c r="E960" s="573"/>
      <c r="F960" s="573"/>
      <c r="G960" s="573"/>
      <c r="H960" s="573"/>
      <c r="I960" s="574"/>
      <c r="J960" s="575" t="s">
        <v>121</v>
      </c>
      <c r="K960" s="576"/>
      <c r="L960" s="577"/>
      <c r="M960" s="132"/>
      <c r="N960" s="132"/>
      <c r="O960" s="131"/>
    </row>
    <row r="961" spans="3:15" ht="12" customHeight="1" x14ac:dyDescent="0.2">
      <c r="C961" s="578" t="s">
        <v>685</v>
      </c>
      <c r="D961" s="579"/>
      <c r="E961" s="579"/>
      <c r="F961" s="579"/>
      <c r="G961" s="579"/>
      <c r="H961" s="579"/>
      <c r="I961" s="580"/>
      <c r="J961" s="581">
        <v>108805145</v>
      </c>
      <c r="K961" s="582"/>
      <c r="L961" s="583"/>
      <c r="M961" s="132"/>
      <c r="N961" s="132"/>
      <c r="O961" s="131"/>
    </row>
    <row r="962" spans="3:15" ht="12" customHeight="1" x14ac:dyDescent="0.2">
      <c r="C962" s="584" t="s">
        <v>686</v>
      </c>
      <c r="D962" s="585"/>
      <c r="E962" s="585"/>
      <c r="F962" s="585"/>
      <c r="G962" s="585"/>
      <c r="H962" s="585"/>
      <c r="I962" s="586"/>
      <c r="J962" s="581"/>
      <c r="K962" s="582"/>
      <c r="L962" s="583"/>
      <c r="M962" s="132"/>
      <c r="N962" s="132"/>
      <c r="O962" s="131"/>
    </row>
    <row r="963" spans="3:15" ht="12" customHeight="1" x14ac:dyDescent="0.2">
      <c r="C963" s="578" t="s">
        <v>687</v>
      </c>
      <c r="D963" s="579"/>
      <c r="E963" s="579"/>
      <c r="F963" s="579"/>
      <c r="G963" s="579"/>
      <c r="H963" s="579"/>
      <c r="I963" s="580"/>
      <c r="J963" s="581">
        <v>258.68</v>
      </c>
      <c r="K963" s="582"/>
      <c r="L963" s="583"/>
      <c r="M963" s="132"/>
      <c r="N963" s="132"/>
      <c r="O963" s="131"/>
    </row>
    <row r="964" spans="3:15" ht="12" customHeight="1" x14ac:dyDescent="0.2">
      <c r="C964" s="584" t="s">
        <v>688</v>
      </c>
      <c r="D964" s="585"/>
      <c r="E964" s="585"/>
      <c r="F964" s="585"/>
      <c r="G964" s="585"/>
      <c r="H964" s="585"/>
      <c r="I964" s="586"/>
      <c r="J964" s="581"/>
      <c r="K964" s="582"/>
      <c r="L964" s="583"/>
      <c r="M964" s="132"/>
      <c r="N964" s="132"/>
      <c r="O964" s="131"/>
    </row>
    <row r="965" spans="3:15" ht="12" customHeight="1" x14ac:dyDescent="0.2">
      <c r="C965" s="578" t="s">
        <v>689</v>
      </c>
      <c r="D965" s="579"/>
      <c r="E965" s="579"/>
      <c r="F965" s="579"/>
      <c r="G965" s="579"/>
      <c r="H965" s="579"/>
      <c r="I965" s="580"/>
      <c r="J965" s="581">
        <v>0</v>
      </c>
      <c r="K965" s="582"/>
      <c r="L965" s="583"/>
      <c r="M965" s="132"/>
      <c r="N965" s="132"/>
      <c r="O965" s="131"/>
    </row>
    <row r="966" spans="3:15" ht="12" customHeight="1" x14ac:dyDescent="0.2">
      <c r="C966" s="584" t="s">
        <v>690</v>
      </c>
      <c r="D966" s="585"/>
      <c r="E966" s="585"/>
      <c r="F966" s="585"/>
      <c r="G966" s="585"/>
      <c r="H966" s="585"/>
      <c r="I966" s="586"/>
      <c r="J966" s="581">
        <v>0</v>
      </c>
      <c r="K966" s="582"/>
      <c r="L966" s="583"/>
      <c r="M966" s="132"/>
      <c r="N966" s="132"/>
      <c r="O966" s="131"/>
    </row>
    <row r="967" spans="3:15" ht="12" customHeight="1" x14ac:dyDescent="0.2">
      <c r="C967" s="584" t="s">
        <v>691</v>
      </c>
      <c r="D967" s="585"/>
      <c r="E967" s="585"/>
      <c r="F967" s="585"/>
      <c r="G967" s="585"/>
      <c r="H967" s="585"/>
      <c r="I967" s="586"/>
      <c r="J967" s="587">
        <f>J961+J963-J965</f>
        <v>108805403.68000001</v>
      </c>
      <c r="K967" s="588"/>
      <c r="L967" s="589"/>
      <c r="M967" s="132"/>
      <c r="N967" s="132"/>
      <c r="O967" s="131"/>
    </row>
    <row r="968" spans="3:15" ht="5.25" customHeight="1" x14ac:dyDescent="0.2">
      <c r="C968" s="167"/>
      <c r="D968" s="167"/>
      <c r="E968" s="167"/>
      <c r="F968" s="167"/>
      <c r="G968" s="167"/>
      <c r="H968" s="167"/>
      <c r="I968" s="167"/>
      <c r="J968" s="83"/>
      <c r="K968" s="83"/>
      <c r="L968" s="83"/>
      <c r="M968" s="132"/>
      <c r="N968" s="132"/>
      <c r="O968" s="131"/>
    </row>
    <row r="969" spans="3:15" ht="12" customHeight="1" x14ac:dyDescent="0.2">
      <c r="C969" s="505" t="s">
        <v>692</v>
      </c>
      <c r="D969" s="505"/>
      <c r="E969" s="505"/>
      <c r="F969" s="505"/>
      <c r="G969" s="505"/>
      <c r="H969" s="505"/>
      <c r="I969" s="505"/>
      <c r="J969" s="505"/>
      <c r="K969" s="505"/>
      <c r="L969" s="505"/>
      <c r="M969" s="505"/>
      <c r="N969" s="505"/>
      <c r="O969" s="131"/>
    </row>
    <row r="970" spans="3:15" ht="5.25" customHeight="1" x14ac:dyDescent="0.2">
      <c r="C970" s="132"/>
      <c r="D970" s="132"/>
      <c r="E970" s="132"/>
      <c r="F970" s="132"/>
      <c r="G970" s="132"/>
      <c r="H970" s="132"/>
      <c r="I970" s="132"/>
      <c r="J970" s="132"/>
      <c r="K970" s="132"/>
      <c r="L970" s="132"/>
      <c r="M970" s="132"/>
      <c r="N970" s="132"/>
      <c r="O970" s="131"/>
    </row>
    <row r="971" spans="3:15" ht="12" customHeight="1" x14ac:dyDescent="0.2">
      <c r="C971" s="572" t="s">
        <v>116</v>
      </c>
      <c r="D971" s="573"/>
      <c r="E971" s="573"/>
      <c r="F971" s="573"/>
      <c r="G971" s="573"/>
      <c r="H971" s="573"/>
      <c r="I971" s="574"/>
      <c r="J971" s="575" t="s">
        <v>121</v>
      </c>
      <c r="K971" s="576"/>
      <c r="L971" s="577"/>
      <c r="M971" s="132"/>
      <c r="N971" s="132"/>
      <c r="O971" s="131"/>
    </row>
    <row r="972" spans="3:15" ht="12" customHeight="1" x14ac:dyDescent="0.2">
      <c r="C972" s="578" t="s">
        <v>693</v>
      </c>
      <c r="D972" s="579"/>
      <c r="E972" s="579"/>
      <c r="F972" s="579"/>
      <c r="G972" s="579"/>
      <c r="H972" s="579"/>
      <c r="I972" s="580"/>
      <c r="J972" s="581">
        <v>108805145</v>
      </c>
      <c r="K972" s="582"/>
      <c r="L972" s="583"/>
      <c r="M972" s="132"/>
      <c r="N972" s="132"/>
      <c r="O972" s="131"/>
    </row>
    <row r="973" spans="3:15" ht="12" customHeight="1" x14ac:dyDescent="0.2">
      <c r="C973" s="584" t="s">
        <v>688</v>
      </c>
      <c r="D973" s="585"/>
      <c r="E973" s="585"/>
      <c r="F973" s="585"/>
      <c r="G973" s="585"/>
      <c r="H973" s="585"/>
      <c r="I973" s="586"/>
      <c r="J973" s="581"/>
      <c r="K973" s="582"/>
      <c r="L973" s="583"/>
      <c r="M973" s="132"/>
      <c r="N973" s="132"/>
      <c r="O973" s="131"/>
    </row>
    <row r="974" spans="3:15" ht="12" customHeight="1" x14ac:dyDescent="0.2">
      <c r="C974" s="578" t="s">
        <v>694</v>
      </c>
      <c r="D974" s="579"/>
      <c r="E974" s="579"/>
      <c r="F974" s="579"/>
      <c r="G974" s="579"/>
      <c r="H974" s="579"/>
      <c r="I974" s="580"/>
      <c r="J974" s="581">
        <v>14370302.220000001</v>
      </c>
      <c r="K974" s="582"/>
      <c r="L974" s="583"/>
      <c r="M974" s="132"/>
      <c r="N974" s="132"/>
      <c r="O974" s="131"/>
    </row>
    <row r="975" spans="3:15" ht="12" customHeight="1" x14ac:dyDescent="0.2">
      <c r="C975" s="584" t="s">
        <v>686</v>
      </c>
      <c r="D975" s="585"/>
      <c r="E975" s="585"/>
      <c r="F975" s="585"/>
      <c r="G975" s="585"/>
      <c r="H975" s="585"/>
      <c r="I975" s="586"/>
      <c r="J975" s="581"/>
      <c r="K975" s="582"/>
      <c r="L975" s="583"/>
      <c r="M975" s="132"/>
      <c r="N975" s="132"/>
      <c r="O975" s="131"/>
    </row>
    <row r="976" spans="3:15" ht="12" customHeight="1" x14ac:dyDescent="0.2">
      <c r="C976" s="578" t="s">
        <v>695</v>
      </c>
      <c r="D976" s="579"/>
      <c r="E976" s="579"/>
      <c r="F976" s="579"/>
      <c r="G976" s="579"/>
      <c r="H976" s="579"/>
      <c r="I976" s="580"/>
      <c r="J976" s="581">
        <v>10427956.59</v>
      </c>
      <c r="K976" s="582"/>
      <c r="L976" s="583"/>
      <c r="M976" s="132"/>
      <c r="N976" s="132"/>
      <c r="O976" s="131"/>
    </row>
    <row r="977" spans="1:16" ht="12" customHeight="1" x14ac:dyDescent="0.2">
      <c r="C977" s="584" t="s">
        <v>690</v>
      </c>
      <c r="D977" s="585"/>
      <c r="E977" s="585"/>
      <c r="F977" s="585"/>
      <c r="G977" s="585"/>
      <c r="H977" s="585"/>
      <c r="I977" s="586"/>
      <c r="J977" s="581">
        <v>0</v>
      </c>
      <c r="K977" s="582"/>
      <c r="L977" s="583"/>
      <c r="M977" s="132"/>
      <c r="N977" s="132"/>
      <c r="O977" s="131"/>
    </row>
    <row r="978" spans="1:16" ht="12" customHeight="1" x14ac:dyDescent="0.2">
      <c r="C978" s="584" t="s">
        <v>696</v>
      </c>
      <c r="D978" s="585"/>
      <c r="E978" s="585"/>
      <c r="F978" s="585"/>
      <c r="G978" s="585"/>
      <c r="H978" s="585"/>
      <c r="I978" s="586"/>
      <c r="J978" s="587">
        <f>J972-J974+J976</f>
        <v>104862799.37</v>
      </c>
      <c r="K978" s="588"/>
      <c r="L978" s="589"/>
      <c r="M978" s="132"/>
      <c r="N978" s="132"/>
      <c r="O978" s="131"/>
    </row>
    <row r="979" spans="1:16" ht="5.25" customHeight="1" x14ac:dyDescent="0.2"/>
    <row r="980" spans="1:16" ht="18" customHeight="1" x14ac:dyDescent="0.2">
      <c r="A980" s="378" t="s">
        <v>316</v>
      </c>
      <c r="B980" s="378"/>
      <c r="C980" s="378"/>
      <c r="D980" s="378"/>
      <c r="E980" s="378"/>
      <c r="F980" s="378"/>
      <c r="G980" s="378"/>
      <c r="H980" s="378"/>
      <c r="I980" s="378"/>
      <c r="J980" s="378"/>
      <c r="K980" s="378"/>
      <c r="L980" s="378"/>
      <c r="M980" s="378"/>
      <c r="N980" s="378"/>
      <c r="O980" s="378"/>
      <c r="P980" s="378"/>
    </row>
    <row r="981" spans="1:16" ht="12" customHeight="1" x14ac:dyDescent="0.2">
      <c r="A981" s="40"/>
      <c r="E981" s="73"/>
      <c r="F981" s="73"/>
      <c r="G981" s="73"/>
      <c r="H981" s="73"/>
      <c r="I981" s="73"/>
      <c r="J981" s="73"/>
      <c r="K981" s="73"/>
      <c r="L981" s="73"/>
      <c r="M981" s="73"/>
      <c r="N981" s="73"/>
    </row>
    <row r="982" spans="1:16" ht="12" customHeight="1" x14ac:dyDescent="0.2">
      <c r="A982" s="40"/>
      <c r="B982" s="374" t="s">
        <v>317</v>
      </c>
      <c r="C982" s="374"/>
      <c r="D982" s="374"/>
      <c r="E982" s="374"/>
      <c r="F982" s="374"/>
      <c r="G982" s="374"/>
      <c r="H982" s="374"/>
      <c r="I982" s="374"/>
      <c r="J982" s="374"/>
      <c r="K982" s="374"/>
      <c r="L982" s="374"/>
      <c r="M982" s="374"/>
      <c r="N982" s="374"/>
      <c r="O982" s="374"/>
      <c r="P982" s="374"/>
    </row>
    <row r="983" spans="1:16" ht="12" customHeight="1" x14ac:dyDescent="0.2">
      <c r="A983" s="40"/>
      <c r="B983" s="374"/>
      <c r="C983" s="374"/>
      <c r="D983" s="374"/>
      <c r="E983" s="374"/>
      <c r="F983" s="374"/>
      <c r="G983" s="374"/>
      <c r="H983" s="374"/>
      <c r="I983" s="374"/>
      <c r="J983" s="374"/>
      <c r="K983" s="374"/>
      <c r="L983" s="374"/>
      <c r="M983" s="374"/>
      <c r="N983" s="374"/>
      <c r="O983" s="374"/>
      <c r="P983" s="374"/>
    </row>
    <row r="984" spans="1:16" ht="12" customHeight="1" x14ac:dyDescent="0.2">
      <c r="A984" s="40"/>
      <c r="B984" s="374"/>
      <c r="C984" s="374"/>
      <c r="D984" s="374"/>
      <c r="E984" s="374"/>
      <c r="F984" s="374"/>
      <c r="G984" s="374"/>
      <c r="H984" s="374"/>
      <c r="I984" s="374"/>
      <c r="J984" s="374"/>
      <c r="K984" s="374"/>
      <c r="L984" s="374"/>
      <c r="M984" s="374"/>
      <c r="N984" s="374"/>
      <c r="O984" s="374"/>
      <c r="P984" s="374"/>
    </row>
    <row r="985" spans="1:16" ht="6.75" customHeight="1" x14ac:dyDescent="0.2">
      <c r="B985" s="65"/>
      <c r="C985" s="65"/>
      <c r="D985" s="65"/>
      <c r="E985" s="66"/>
      <c r="F985" s="66"/>
      <c r="G985" s="66"/>
      <c r="H985" s="66"/>
      <c r="I985" s="66"/>
      <c r="J985" s="66"/>
      <c r="K985" s="66"/>
      <c r="L985" s="66"/>
      <c r="M985" s="66"/>
      <c r="N985" s="66"/>
      <c r="O985" s="65"/>
      <c r="P985" s="65"/>
    </row>
    <row r="986" spans="1:16" ht="12" customHeight="1" x14ac:dyDescent="0.2">
      <c r="B986" s="377" t="s">
        <v>20</v>
      </c>
      <c r="C986" s="377"/>
      <c r="D986" s="377"/>
      <c r="E986" s="377"/>
      <c r="F986" s="377"/>
      <c r="G986" s="377"/>
      <c r="H986" s="377"/>
      <c r="I986" s="377"/>
      <c r="J986" s="377"/>
      <c r="K986" s="377"/>
      <c r="L986" s="377"/>
      <c r="M986" s="377"/>
      <c r="N986" s="377"/>
      <c r="O986" s="377"/>
      <c r="P986" s="377"/>
    </row>
    <row r="987" spans="1:16" ht="12" customHeight="1" x14ac:dyDescent="0.2">
      <c r="B987" s="53"/>
    </row>
    <row r="988" spans="1:16" ht="12" customHeight="1" x14ac:dyDescent="0.2">
      <c r="B988" s="40" t="s">
        <v>318</v>
      </c>
    </row>
    <row r="989" spans="1:16" ht="7.5" customHeight="1" x14ac:dyDescent="0.2">
      <c r="A989" s="40"/>
    </row>
    <row r="990" spans="1:16" s="43" customFormat="1" ht="14.25" customHeight="1" x14ac:dyDescent="0.2">
      <c r="A990" s="35"/>
      <c r="C990" s="43" t="s">
        <v>21</v>
      </c>
    </row>
    <row r="991" spans="1:16" s="43" customFormat="1" ht="14.25" customHeight="1" x14ac:dyDescent="0.2">
      <c r="A991" s="35"/>
      <c r="C991" s="43" t="s">
        <v>22</v>
      </c>
    </row>
    <row r="992" spans="1:16" s="43" customFormat="1" ht="14.25" customHeight="1" x14ac:dyDescent="0.2">
      <c r="A992" s="35"/>
      <c r="C992" s="43" t="s">
        <v>2</v>
      </c>
    </row>
    <row r="993" spans="1:16" s="43" customFormat="1" ht="14.25" customHeight="1" x14ac:dyDescent="0.2">
      <c r="A993" s="35"/>
      <c r="C993" s="43" t="s">
        <v>3</v>
      </c>
    </row>
    <row r="994" spans="1:16" s="43" customFormat="1" ht="14.25" customHeight="1" x14ac:dyDescent="0.2">
      <c r="A994" s="35"/>
      <c r="C994" s="43" t="s">
        <v>319</v>
      </c>
    </row>
    <row r="995" spans="1:16" s="43" customFormat="1" ht="14.25" customHeight="1" x14ac:dyDescent="0.2">
      <c r="A995" s="35"/>
      <c r="C995" s="43" t="s">
        <v>4</v>
      </c>
    </row>
    <row r="996" spans="1:16" s="43" customFormat="1" ht="14.25" customHeight="1" x14ac:dyDescent="0.2">
      <c r="A996" s="35"/>
    </row>
    <row r="997" spans="1:16" s="43" customFormat="1" ht="14.25" customHeight="1" x14ac:dyDescent="0.2">
      <c r="A997" s="35"/>
      <c r="E997" s="279" t="s">
        <v>116</v>
      </c>
      <c r="F997" s="279"/>
      <c r="G997" s="279"/>
      <c r="H997" s="279"/>
      <c r="I997" s="279"/>
      <c r="J997" s="279"/>
      <c r="K997" s="279"/>
      <c r="L997" s="304" t="s">
        <v>121</v>
      </c>
      <c r="M997" s="305"/>
      <c r="N997" s="306"/>
    </row>
    <row r="998" spans="1:16" s="43" customFormat="1" ht="14.25" customHeight="1" x14ac:dyDescent="0.2">
      <c r="A998" s="35"/>
      <c r="E998" s="276" t="s">
        <v>697</v>
      </c>
      <c r="F998" s="276"/>
      <c r="G998" s="276"/>
      <c r="H998" s="276"/>
      <c r="I998" s="276"/>
      <c r="J998" s="276"/>
      <c r="K998" s="276"/>
      <c r="L998" s="278">
        <v>0</v>
      </c>
      <c r="M998" s="278"/>
      <c r="N998" s="278"/>
    </row>
    <row r="999" spans="1:16" s="43" customFormat="1" ht="14.25" customHeight="1" x14ac:dyDescent="0.2">
      <c r="A999" s="35"/>
      <c r="E999" s="276" t="s">
        <v>698</v>
      </c>
      <c r="F999" s="276"/>
      <c r="G999" s="276"/>
      <c r="H999" s="276"/>
      <c r="I999" s="276"/>
      <c r="J999" s="276"/>
      <c r="K999" s="276"/>
      <c r="L999" s="278">
        <v>0</v>
      </c>
      <c r="M999" s="278"/>
      <c r="N999" s="278"/>
    </row>
    <row r="1000" spans="1:16" s="43" customFormat="1" ht="14.25" customHeight="1" x14ac:dyDescent="0.2">
      <c r="A1000" s="35"/>
      <c r="E1000" s="276" t="s">
        <v>699</v>
      </c>
      <c r="F1000" s="276"/>
      <c r="G1000" s="276"/>
      <c r="H1000" s="276"/>
      <c r="I1000" s="276"/>
      <c r="J1000" s="276"/>
      <c r="K1000" s="276"/>
      <c r="L1000" s="278">
        <v>0</v>
      </c>
      <c r="M1000" s="278"/>
      <c r="N1000" s="278"/>
    </row>
    <row r="1001" spans="1:16" s="43" customFormat="1" ht="14.25" customHeight="1" x14ac:dyDescent="0.2">
      <c r="A1001" s="35"/>
      <c r="E1001" s="276" t="s">
        <v>700</v>
      </c>
      <c r="F1001" s="276"/>
      <c r="G1001" s="276"/>
      <c r="H1001" s="276"/>
      <c r="I1001" s="276"/>
      <c r="J1001" s="276"/>
      <c r="K1001" s="276"/>
      <c r="L1001" s="278">
        <v>0</v>
      </c>
      <c r="M1001" s="278"/>
      <c r="N1001" s="278"/>
    </row>
    <row r="1002" spans="1:16" s="43" customFormat="1" ht="14.25" customHeight="1" x14ac:dyDescent="0.2">
      <c r="A1002" s="35"/>
      <c r="E1002" s="340" t="s">
        <v>701</v>
      </c>
      <c r="F1002" s="340"/>
      <c r="G1002" s="340"/>
      <c r="H1002" s="340"/>
      <c r="I1002" s="340"/>
      <c r="J1002" s="340"/>
      <c r="K1002" s="340"/>
      <c r="L1002" s="278">
        <v>0</v>
      </c>
      <c r="M1002" s="278"/>
      <c r="N1002" s="278"/>
    </row>
    <row r="1003" spans="1:16" s="43" customFormat="1" ht="14.25" customHeight="1" x14ac:dyDescent="0.2">
      <c r="A1003" s="35"/>
      <c r="E1003" s="276" t="s">
        <v>702</v>
      </c>
      <c r="F1003" s="276"/>
      <c r="G1003" s="276"/>
      <c r="H1003" s="276"/>
      <c r="I1003" s="276"/>
      <c r="J1003" s="276"/>
      <c r="K1003" s="276"/>
      <c r="L1003" s="278">
        <v>367335</v>
      </c>
      <c r="M1003" s="278"/>
      <c r="N1003" s="278"/>
    </row>
    <row r="1004" spans="1:16" s="43" customFormat="1" ht="14.25" customHeight="1" x14ac:dyDescent="0.2">
      <c r="A1004" s="35"/>
      <c r="E1004" s="383" t="s">
        <v>436</v>
      </c>
      <c r="F1004" s="384"/>
      <c r="G1004" s="384"/>
      <c r="H1004" s="384"/>
      <c r="I1004" s="384"/>
      <c r="J1004" s="384"/>
      <c r="K1004" s="385"/>
      <c r="L1004" s="262">
        <f>SUM(L998:N1003)</f>
        <v>367335</v>
      </c>
      <c r="M1004" s="262"/>
      <c r="N1004" s="262"/>
    </row>
    <row r="1005" spans="1:16" s="43" customFormat="1" ht="14.25" customHeight="1" x14ac:dyDescent="0.2">
      <c r="A1005" s="35"/>
    </row>
    <row r="1006" spans="1:16" s="43" customFormat="1" ht="14.25" customHeight="1" x14ac:dyDescent="0.2">
      <c r="A1006" s="35"/>
      <c r="C1006" s="133" t="s">
        <v>703</v>
      </c>
      <c r="D1006" s="159"/>
      <c r="E1006" s="134"/>
      <c r="F1006" s="134"/>
      <c r="G1006" s="134"/>
      <c r="H1006" s="134"/>
      <c r="I1006" s="134"/>
      <c r="J1006" s="134"/>
      <c r="K1006" s="134"/>
      <c r="L1006" s="82"/>
      <c r="M1006" s="86"/>
    </row>
    <row r="1007" spans="1:16" s="43" customFormat="1" ht="9.75" customHeight="1" x14ac:dyDescent="0.2">
      <c r="A1007" s="35"/>
    </row>
    <row r="1008" spans="1:16" ht="12" customHeight="1" x14ac:dyDescent="0.2">
      <c r="B1008" s="374" t="s">
        <v>321</v>
      </c>
      <c r="C1008" s="374"/>
      <c r="D1008" s="374"/>
      <c r="E1008" s="374"/>
      <c r="F1008" s="374"/>
      <c r="G1008" s="374"/>
      <c r="H1008" s="374"/>
      <c r="I1008" s="374"/>
      <c r="J1008" s="374"/>
      <c r="K1008" s="374"/>
      <c r="L1008" s="374"/>
      <c r="M1008" s="374"/>
      <c r="N1008" s="374"/>
      <c r="O1008" s="374"/>
      <c r="P1008" s="374"/>
    </row>
    <row r="1009" spans="2:16" ht="6" customHeight="1" x14ac:dyDescent="0.2">
      <c r="B1009" s="162"/>
      <c r="C1009" s="162"/>
      <c r="D1009" s="162"/>
      <c r="E1009" s="162"/>
      <c r="F1009" s="162"/>
      <c r="G1009" s="162"/>
      <c r="H1009" s="162"/>
      <c r="I1009" s="162"/>
      <c r="J1009" s="162"/>
      <c r="K1009" s="162"/>
      <c r="L1009" s="162"/>
      <c r="M1009" s="162"/>
      <c r="N1009" s="162"/>
      <c r="O1009" s="162"/>
      <c r="P1009" s="162"/>
    </row>
    <row r="1010" spans="2:16" ht="12" customHeight="1" x14ac:dyDescent="0.2">
      <c r="B1010" s="135" t="s">
        <v>46</v>
      </c>
      <c r="C1010" s="374" t="s">
        <v>387</v>
      </c>
      <c r="D1010" s="374"/>
      <c r="E1010" s="374"/>
      <c r="F1010" s="374"/>
      <c r="G1010" s="374"/>
      <c r="H1010" s="374"/>
      <c r="I1010" s="374"/>
      <c r="J1010" s="374"/>
      <c r="K1010" s="374"/>
      <c r="L1010" s="374"/>
      <c r="M1010" s="374"/>
      <c r="N1010" s="374"/>
      <c r="O1010" s="374"/>
      <c r="P1010" s="374"/>
    </row>
    <row r="1011" spans="2:16" ht="12" customHeight="1" x14ac:dyDescent="0.2">
      <c r="B1011" s="135" t="s">
        <v>45</v>
      </c>
      <c r="C1011" s="374" t="s">
        <v>388</v>
      </c>
      <c r="D1011" s="374"/>
      <c r="E1011" s="374"/>
      <c r="F1011" s="374"/>
      <c r="G1011" s="374"/>
      <c r="H1011" s="374"/>
      <c r="I1011" s="374"/>
      <c r="J1011" s="374"/>
      <c r="K1011" s="374"/>
      <c r="L1011" s="374"/>
      <c r="M1011" s="374"/>
      <c r="N1011" s="374"/>
      <c r="O1011" s="374"/>
      <c r="P1011" s="374"/>
    </row>
    <row r="1012" spans="2:16" ht="12" customHeight="1" x14ac:dyDescent="0.2">
      <c r="B1012" s="135" t="s">
        <v>47</v>
      </c>
      <c r="C1012" s="374" t="s">
        <v>389</v>
      </c>
      <c r="D1012" s="374"/>
      <c r="E1012" s="374"/>
      <c r="F1012" s="374"/>
      <c r="G1012" s="374"/>
      <c r="H1012" s="374"/>
      <c r="I1012" s="374"/>
      <c r="J1012" s="374"/>
      <c r="K1012" s="374"/>
      <c r="L1012" s="374"/>
      <c r="M1012" s="374"/>
      <c r="N1012" s="374"/>
      <c r="O1012" s="374"/>
      <c r="P1012" s="374"/>
    </row>
    <row r="1013" spans="2:16" ht="4.5" customHeight="1" x14ac:dyDescent="0.2"/>
    <row r="1014" spans="2:16" ht="12" customHeight="1" x14ac:dyDescent="0.2">
      <c r="B1014" s="374" t="s">
        <v>322</v>
      </c>
      <c r="C1014" s="374"/>
      <c r="D1014" s="374"/>
      <c r="E1014" s="374"/>
      <c r="F1014" s="374"/>
      <c r="G1014" s="374"/>
      <c r="H1014" s="374"/>
      <c r="I1014" s="374"/>
      <c r="J1014" s="374"/>
      <c r="K1014" s="374"/>
      <c r="L1014" s="374"/>
      <c r="M1014" s="374"/>
      <c r="N1014" s="374"/>
      <c r="O1014" s="374"/>
      <c r="P1014" s="374"/>
    </row>
    <row r="1015" spans="2:16" ht="12" customHeight="1" x14ac:dyDescent="0.2">
      <c r="B1015" s="374"/>
      <c r="C1015" s="374"/>
      <c r="D1015" s="374"/>
      <c r="E1015" s="374"/>
      <c r="F1015" s="374"/>
      <c r="G1015" s="374"/>
      <c r="H1015" s="374"/>
      <c r="I1015" s="374"/>
      <c r="J1015" s="374"/>
      <c r="K1015" s="374"/>
      <c r="L1015" s="374"/>
      <c r="M1015" s="374"/>
      <c r="N1015" s="374"/>
      <c r="O1015" s="374"/>
      <c r="P1015" s="374"/>
    </row>
    <row r="1016" spans="2:16" ht="7.5" customHeight="1" x14ac:dyDescent="0.2">
      <c r="B1016" s="53"/>
    </row>
    <row r="1017" spans="2:16" ht="12" customHeight="1" x14ac:dyDescent="0.2">
      <c r="E1017" s="533" t="s">
        <v>116</v>
      </c>
      <c r="F1017" s="533"/>
      <c r="G1017" s="533"/>
      <c r="H1017" s="533"/>
      <c r="I1017" s="533"/>
      <c r="J1017" s="533"/>
      <c r="K1017" s="533"/>
      <c r="L1017" s="321" t="s">
        <v>121</v>
      </c>
      <c r="M1017" s="534"/>
      <c r="N1017" s="535"/>
    </row>
    <row r="1018" spans="2:16" ht="12" customHeight="1" x14ac:dyDescent="0.2">
      <c r="E1018" s="504" t="s">
        <v>432</v>
      </c>
      <c r="F1018" s="504"/>
      <c r="G1018" s="504"/>
      <c r="H1018" s="504"/>
      <c r="I1018" s="504"/>
      <c r="J1018" s="504"/>
      <c r="K1018" s="504"/>
      <c r="L1018" s="277">
        <v>0</v>
      </c>
      <c r="M1018" s="277"/>
      <c r="N1018" s="277"/>
    </row>
    <row r="1019" spans="2:16" ht="12" customHeight="1" x14ac:dyDescent="0.2">
      <c r="E1019" s="504" t="s">
        <v>433</v>
      </c>
      <c r="F1019" s="504"/>
      <c r="G1019" s="504"/>
      <c r="H1019" s="504"/>
      <c r="I1019" s="504"/>
      <c r="J1019" s="504"/>
      <c r="K1019" s="504"/>
      <c r="L1019" s="277">
        <v>0</v>
      </c>
      <c r="M1019" s="277"/>
      <c r="N1019" s="277"/>
    </row>
    <row r="1020" spans="2:16" ht="12" customHeight="1" x14ac:dyDescent="0.2">
      <c r="E1020" s="504" t="s">
        <v>434</v>
      </c>
      <c r="F1020" s="504"/>
      <c r="G1020" s="504"/>
      <c r="H1020" s="504"/>
      <c r="I1020" s="504"/>
      <c r="J1020" s="504"/>
      <c r="K1020" s="504"/>
      <c r="L1020" s="277">
        <v>367335</v>
      </c>
      <c r="M1020" s="277"/>
      <c r="N1020" s="277"/>
    </row>
    <row r="1021" spans="2:16" ht="12" customHeight="1" x14ac:dyDescent="0.2">
      <c r="E1021" s="504" t="s">
        <v>435</v>
      </c>
      <c r="F1021" s="504"/>
      <c r="G1021" s="504"/>
      <c r="H1021" s="504"/>
      <c r="I1021" s="504"/>
      <c r="J1021" s="504"/>
      <c r="K1021" s="504"/>
      <c r="L1021" s="277">
        <v>0</v>
      </c>
      <c r="M1021" s="277"/>
      <c r="N1021" s="277"/>
    </row>
    <row r="1022" spans="2:16" ht="12" customHeight="1" x14ac:dyDescent="0.2">
      <c r="E1022" s="330" t="s">
        <v>436</v>
      </c>
      <c r="F1022" s="331"/>
      <c r="G1022" s="331"/>
      <c r="H1022" s="331"/>
      <c r="I1022" s="331"/>
      <c r="J1022" s="331"/>
      <c r="K1022" s="332"/>
      <c r="L1022" s="263">
        <f>SUM(L1018:N1021)</f>
        <v>367335</v>
      </c>
      <c r="M1022" s="264"/>
      <c r="N1022" s="265"/>
    </row>
    <row r="1023" spans="2:16" ht="12" customHeight="1" x14ac:dyDescent="0.2">
      <c r="E1023" s="63"/>
      <c r="F1023" s="63"/>
      <c r="G1023" s="63"/>
      <c r="H1023" s="63"/>
      <c r="I1023" s="63"/>
      <c r="J1023" s="63"/>
      <c r="K1023" s="63"/>
      <c r="L1023" s="64"/>
      <c r="M1023" s="64"/>
      <c r="N1023" s="64"/>
    </row>
    <row r="1024" spans="2:16" ht="12" customHeight="1" x14ac:dyDescent="0.2">
      <c r="B1024" s="40" t="s">
        <v>320</v>
      </c>
      <c r="E1024" s="63"/>
      <c r="F1024" s="63"/>
      <c r="G1024" s="63"/>
      <c r="H1024" s="63"/>
      <c r="I1024" s="63"/>
      <c r="J1024" s="63"/>
      <c r="K1024" s="63"/>
      <c r="L1024" s="64"/>
      <c r="M1024" s="64"/>
      <c r="N1024" s="64"/>
    </row>
    <row r="1025" spans="1:16" ht="7.5" customHeight="1" x14ac:dyDescent="0.2">
      <c r="E1025" s="63"/>
      <c r="F1025" s="63"/>
      <c r="G1025" s="63"/>
      <c r="H1025" s="63"/>
      <c r="I1025" s="63"/>
      <c r="J1025" s="63"/>
      <c r="K1025" s="63"/>
      <c r="L1025" s="64"/>
      <c r="M1025" s="64"/>
      <c r="N1025" s="64"/>
    </row>
    <row r="1026" spans="1:16" s="43" customFormat="1" ht="12" customHeight="1" x14ac:dyDescent="0.2">
      <c r="A1026" s="35"/>
      <c r="C1026" s="43" t="s">
        <v>5</v>
      </c>
      <c r="D1026" s="35"/>
      <c r="E1026" s="35"/>
      <c r="F1026" s="35"/>
      <c r="G1026" s="35"/>
      <c r="H1026" s="35"/>
      <c r="I1026" s="35"/>
      <c r="J1026" s="35"/>
      <c r="K1026" s="35"/>
      <c r="L1026" s="35"/>
      <c r="M1026" s="35"/>
      <c r="N1026" s="35"/>
    </row>
    <row r="1027" spans="1:16" s="43" customFormat="1" ht="12" customHeight="1" x14ac:dyDescent="0.2">
      <c r="A1027" s="35"/>
      <c r="C1027" s="43" t="s">
        <v>6</v>
      </c>
      <c r="D1027" s="35"/>
      <c r="E1027" s="35"/>
      <c r="F1027" s="35"/>
      <c r="G1027" s="35"/>
      <c r="H1027" s="35"/>
      <c r="I1027" s="35"/>
      <c r="J1027" s="35"/>
      <c r="K1027" s="35"/>
      <c r="L1027" s="35"/>
      <c r="M1027" s="35"/>
      <c r="N1027" s="35"/>
    </row>
    <row r="1028" spans="1:16" ht="6" customHeight="1" x14ac:dyDescent="0.2">
      <c r="D1028" s="43"/>
      <c r="E1028" s="43"/>
      <c r="F1028" s="43"/>
      <c r="G1028" s="43"/>
      <c r="H1028" s="43"/>
      <c r="I1028" s="43"/>
      <c r="J1028" s="43"/>
      <c r="K1028" s="43"/>
      <c r="L1028" s="43"/>
      <c r="M1028" s="43"/>
      <c r="N1028" s="43"/>
    </row>
    <row r="1029" spans="1:16" ht="12" customHeight="1" x14ac:dyDescent="0.2">
      <c r="B1029" s="374" t="s">
        <v>323</v>
      </c>
      <c r="C1029" s="374"/>
      <c r="D1029" s="374"/>
      <c r="E1029" s="374"/>
      <c r="F1029" s="374"/>
      <c r="G1029" s="374"/>
      <c r="H1029" s="374"/>
      <c r="I1029" s="374"/>
      <c r="J1029" s="374"/>
      <c r="K1029" s="374"/>
      <c r="L1029" s="374"/>
      <c r="M1029" s="374"/>
      <c r="N1029" s="374"/>
      <c r="O1029" s="374"/>
      <c r="P1029" s="374"/>
    </row>
    <row r="1031" spans="1:16" ht="12" customHeight="1" x14ac:dyDescent="0.2">
      <c r="E1031" s="510" t="s">
        <v>324</v>
      </c>
      <c r="F1031" s="510"/>
      <c r="G1031" s="510"/>
      <c r="H1031" s="510"/>
      <c r="I1031" s="510"/>
      <c r="J1031" s="510"/>
      <c r="K1031" s="510"/>
      <c r="L1031" s="510"/>
      <c r="M1031" s="510"/>
    </row>
    <row r="1032" spans="1:16" ht="12" customHeight="1" x14ac:dyDescent="0.2">
      <c r="E1032" s="510" t="s">
        <v>116</v>
      </c>
      <c r="F1032" s="510"/>
      <c r="G1032" s="510"/>
      <c r="H1032" s="510"/>
      <c r="I1032" s="510"/>
      <c r="J1032" s="510"/>
      <c r="K1032" s="382">
        <v>2024</v>
      </c>
      <c r="L1032" s="382"/>
      <c r="M1032" s="382"/>
    </row>
    <row r="1033" spans="1:16" ht="12" customHeight="1" x14ac:dyDescent="0.2">
      <c r="E1033" s="532" t="s">
        <v>326</v>
      </c>
      <c r="F1033" s="532"/>
      <c r="G1033" s="532"/>
      <c r="H1033" s="532"/>
      <c r="I1033" s="532"/>
      <c r="J1033" s="532"/>
      <c r="K1033" s="237">
        <v>108805145</v>
      </c>
      <c r="L1033" s="464"/>
      <c r="M1033" s="464"/>
    </row>
    <row r="1034" spans="1:16" ht="12" customHeight="1" x14ac:dyDescent="0.2">
      <c r="E1034" s="532" t="s">
        <v>327</v>
      </c>
      <c r="F1034" s="532"/>
      <c r="G1034" s="532"/>
      <c r="H1034" s="532"/>
      <c r="I1034" s="532"/>
      <c r="J1034" s="532"/>
      <c r="K1034" s="237">
        <v>0</v>
      </c>
      <c r="L1034" s="464"/>
      <c r="M1034" s="464"/>
    </row>
    <row r="1035" spans="1:16" x14ac:dyDescent="0.2">
      <c r="E1035" s="532" t="s">
        <v>328</v>
      </c>
      <c r="F1035" s="532"/>
      <c r="G1035" s="532"/>
      <c r="H1035" s="532"/>
      <c r="I1035" s="532"/>
      <c r="J1035" s="532"/>
      <c r="K1035" s="233">
        <v>0</v>
      </c>
      <c r="L1035" s="314"/>
      <c r="M1035" s="315"/>
    </row>
    <row r="1036" spans="1:16" ht="12" customHeight="1" x14ac:dyDescent="0.2">
      <c r="E1036" s="532" t="s">
        <v>329</v>
      </c>
      <c r="F1036" s="532"/>
      <c r="G1036" s="532"/>
      <c r="H1036" s="532"/>
      <c r="I1036" s="532"/>
      <c r="J1036" s="532"/>
      <c r="K1036" s="237">
        <v>108805145</v>
      </c>
      <c r="L1036" s="464"/>
      <c r="M1036" s="464"/>
      <c r="N1036" s="35" t="s">
        <v>390</v>
      </c>
    </row>
    <row r="1037" spans="1:16" ht="12" customHeight="1" x14ac:dyDescent="0.2">
      <c r="E1037" s="532" t="s">
        <v>330</v>
      </c>
      <c r="F1037" s="532"/>
      <c r="G1037" s="532"/>
      <c r="H1037" s="532"/>
      <c r="I1037" s="532"/>
      <c r="J1037" s="532"/>
      <c r="K1037" s="237">
        <v>108805145</v>
      </c>
      <c r="L1037" s="464"/>
      <c r="M1037" s="464"/>
    </row>
    <row r="1038" spans="1:16" ht="12" customHeight="1" x14ac:dyDescent="0.2">
      <c r="E1038" s="74"/>
      <c r="F1038" s="74"/>
      <c r="G1038" s="74"/>
      <c r="H1038" s="74"/>
      <c r="I1038" s="74"/>
      <c r="J1038" s="74"/>
      <c r="K1038" s="51"/>
      <c r="L1038" s="51"/>
      <c r="M1038" s="51"/>
    </row>
    <row r="1039" spans="1:16" ht="12" customHeight="1" x14ac:dyDescent="0.2">
      <c r="E1039" s="539" t="s">
        <v>325</v>
      </c>
      <c r="F1039" s="539"/>
      <c r="G1039" s="539"/>
      <c r="H1039" s="539"/>
      <c r="I1039" s="539"/>
      <c r="J1039" s="539"/>
      <c r="K1039" s="539"/>
      <c r="L1039" s="539"/>
      <c r="M1039" s="539"/>
      <c r="O1039" s="72"/>
    </row>
    <row r="1040" spans="1:16" ht="12" customHeight="1" x14ac:dyDescent="0.2">
      <c r="E1040" s="539"/>
      <c r="F1040" s="539"/>
      <c r="G1040" s="539"/>
      <c r="H1040" s="539"/>
      <c r="I1040" s="539"/>
      <c r="J1040" s="539"/>
      <c r="K1040" s="539"/>
      <c r="L1040" s="539"/>
      <c r="M1040" s="539"/>
      <c r="O1040" s="72"/>
    </row>
    <row r="1044" spans="5:13" ht="12" customHeight="1" x14ac:dyDescent="0.2">
      <c r="E1044" s="537" t="s">
        <v>331</v>
      </c>
      <c r="F1044" s="538"/>
      <c r="G1044" s="538"/>
      <c r="H1044" s="538"/>
      <c r="I1044" s="538"/>
      <c r="J1044" s="538"/>
      <c r="K1044" s="538"/>
      <c r="L1044" s="538"/>
      <c r="M1044" s="538"/>
    </row>
    <row r="1045" spans="5:13" ht="12" customHeight="1" x14ac:dyDescent="0.2">
      <c r="E1045" s="531" t="s">
        <v>116</v>
      </c>
      <c r="F1045" s="531"/>
      <c r="G1045" s="531"/>
      <c r="H1045" s="531"/>
      <c r="I1045" s="531"/>
      <c r="J1045" s="531"/>
      <c r="K1045" s="382">
        <v>2024</v>
      </c>
      <c r="L1045" s="382"/>
      <c r="M1045" s="382"/>
    </row>
    <row r="1046" spans="5:13" x14ac:dyDescent="0.2">
      <c r="E1046" s="532" t="s">
        <v>332</v>
      </c>
      <c r="F1046" s="532"/>
      <c r="G1046" s="532"/>
      <c r="H1046" s="532"/>
      <c r="I1046" s="532"/>
      <c r="J1046" s="532"/>
      <c r="K1046" s="237">
        <v>108805145</v>
      </c>
      <c r="L1046" s="464"/>
      <c r="M1046" s="464"/>
    </row>
    <row r="1047" spans="5:13" x14ac:dyDescent="0.2">
      <c r="E1047" s="532" t="s">
        <v>333</v>
      </c>
      <c r="F1047" s="532"/>
      <c r="G1047" s="532"/>
      <c r="H1047" s="532"/>
      <c r="I1047" s="532"/>
      <c r="J1047" s="532"/>
      <c r="K1047" s="237">
        <v>0</v>
      </c>
      <c r="L1047" s="464"/>
      <c r="M1047" s="464"/>
    </row>
    <row r="1048" spans="5:13" x14ac:dyDescent="0.2">
      <c r="E1048" s="532" t="s">
        <v>334</v>
      </c>
      <c r="F1048" s="532"/>
      <c r="G1048" s="532"/>
      <c r="H1048" s="532"/>
      <c r="I1048" s="532"/>
      <c r="J1048" s="532"/>
      <c r="K1048" s="233">
        <v>0</v>
      </c>
      <c r="L1048" s="314"/>
      <c r="M1048" s="315"/>
    </row>
    <row r="1049" spans="5:13" x14ac:dyDescent="0.2">
      <c r="E1049" s="532" t="s">
        <v>335</v>
      </c>
      <c r="F1049" s="532"/>
      <c r="G1049" s="532"/>
      <c r="H1049" s="532"/>
      <c r="I1049" s="532"/>
      <c r="J1049" s="532"/>
      <c r="K1049" s="237">
        <v>108805145</v>
      </c>
      <c r="L1049" s="464"/>
      <c r="M1049" s="464"/>
    </row>
    <row r="1050" spans="5:13" x14ac:dyDescent="0.2">
      <c r="E1050" s="532" t="s">
        <v>336</v>
      </c>
      <c r="F1050" s="532"/>
      <c r="G1050" s="532"/>
      <c r="H1050" s="532"/>
      <c r="I1050" s="532"/>
      <c r="J1050" s="532"/>
      <c r="K1050" s="237">
        <v>108805145</v>
      </c>
      <c r="L1050" s="464"/>
      <c r="M1050" s="464"/>
    </row>
    <row r="1051" spans="5:13" x14ac:dyDescent="0.2">
      <c r="E1051" s="532" t="s">
        <v>337</v>
      </c>
      <c r="F1051" s="532"/>
      <c r="G1051" s="532"/>
      <c r="H1051" s="532"/>
      <c r="I1051" s="532"/>
      <c r="J1051" s="532"/>
      <c r="K1051" s="237">
        <v>108805145</v>
      </c>
      <c r="L1051" s="464"/>
      <c r="M1051" s="464"/>
    </row>
    <row r="1052" spans="5:13" x14ac:dyDescent="0.2">
      <c r="E1052" s="532" t="s">
        <v>338</v>
      </c>
      <c r="F1052" s="532"/>
      <c r="G1052" s="532"/>
      <c r="H1052" s="532"/>
      <c r="I1052" s="532"/>
      <c r="J1052" s="532"/>
      <c r="K1052" s="237">
        <v>107735579.92</v>
      </c>
      <c r="L1052" s="464"/>
      <c r="M1052" s="464"/>
    </row>
    <row r="1053" spans="5:13" ht="12" customHeight="1" x14ac:dyDescent="0.2">
      <c r="E1053" s="74"/>
      <c r="F1053" s="74"/>
      <c r="G1053" s="74"/>
      <c r="H1053" s="74"/>
      <c r="I1053" s="74"/>
      <c r="J1053" s="74"/>
      <c r="K1053" s="52"/>
      <c r="L1053" s="52"/>
      <c r="M1053" s="52"/>
    </row>
    <row r="1054" spans="5:13" ht="12" customHeight="1" x14ac:dyDescent="0.2">
      <c r="E1054" s="136" t="s">
        <v>367</v>
      </c>
      <c r="F1054" s="160"/>
      <c r="G1054" s="160"/>
      <c r="H1054" s="160"/>
      <c r="I1054" s="160"/>
      <c r="J1054" s="160"/>
      <c r="K1054" s="160"/>
      <c r="L1054" s="160"/>
      <c r="M1054" s="160"/>
    </row>
    <row r="1055" spans="5:13" ht="12" customHeight="1" x14ac:dyDescent="0.2">
      <c r="E1055" s="136" t="s">
        <v>368</v>
      </c>
      <c r="F1055" s="160"/>
      <c r="G1055" s="160"/>
      <c r="H1055" s="160"/>
      <c r="I1055" s="160"/>
      <c r="J1055" s="160"/>
      <c r="K1055" s="160"/>
      <c r="L1055" s="160"/>
      <c r="M1055" s="160"/>
    </row>
    <row r="1057" spans="1:16" s="159" customFormat="1" ht="12" customHeight="1" x14ac:dyDescent="0.2">
      <c r="A1057" s="181" t="s">
        <v>706</v>
      </c>
      <c r="B1057" s="181"/>
      <c r="C1057" s="181"/>
      <c r="D1057" s="181"/>
      <c r="E1057" s="181"/>
      <c r="F1057" s="181"/>
      <c r="G1057" s="181"/>
      <c r="H1057" s="181"/>
      <c r="I1057" s="181"/>
      <c r="J1057" s="181"/>
      <c r="K1057" s="181"/>
      <c r="L1057" s="181"/>
      <c r="M1057" s="181"/>
      <c r="N1057" s="181"/>
      <c r="O1057" s="181"/>
      <c r="P1057" s="181"/>
    </row>
    <row r="1058" spans="1:16" s="159" customFormat="1" ht="12" customHeight="1" x14ac:dyDescent="0.2">
      <c r="A1058" s="161"/>
      <c r="B1058" s="161"/>
      <c r="C1058" s="161"/>
      <c r="D1058" s="161"/>
      <c r="E1058" s="161"/>
      <c r="F1058" s="161"/>
      <c r="G1058" s="161"/>
      <c r="H1058" s="161"/>
      <c r="I1058" s="161"/>
      <c r="J1058" s="161"/>
      <c r="K1058" s="161"/>
      <c r="L1058" s="161"/>
      <c r="M1058" s="161"/>
      <c r="N1058" s="161"/>
    </row>
    <row r="1059" spans="1:16" s="159" customFormat="1" ht="24" customHeight="1" x14ac:dyDescent="0.2">
      <c r="A1059" s="181" t="s">
        <v>707</v>
      </c>
      <c r="B1059" s="181"/>
      <c r="C1059" s="181"/>
      <c r="D1059" s="181"/>
      <c r="E1059" s="181"/>
      <c r="F1059" s="181"/>
      <c r="G1059" s="181"/>
      <c r="H1059" s="181"/>
      <c r="I1059" s="181"/>
      <c r="J1059" s="181"/>
      <c r="K1059" s="181"/>
      <c r="L1059" s="181"/>
      <c r="M1059" s="181"/>
      <c r="N1059" s="181"/>
      <c r="O1059" s="181"/>
      <c r="P1059" s="181"/>
    </row>
    <row r="1060" spans="1:16" s="159" customFormat="1" ht="9" customHeight="1" x14ac:dyDescent="0.2">
      <c r="A1060" s="161"/>
      <c r="B1060" s="161"/>
      <c r="C1060" s="161"/>
      <c r="D1060" s="161"/>
      <c r="E1060" s="161"/>
      <c r="F1060" s="161"/>
      <c r="G1060" s="161"/>
      <c r="H1060" s="161"/>
      <c r="I1060" s="161"/>
      <c r="J1060" s="161"/>
      <c r="K1060" s="161"/>
      <c r="L1060" s="161"/>
      <c r="M1060" s="161"/>
      <c r="N1060" s="161"/>
    </row>
    <row r="1061" spans="1:16" s="159" customFormat="1" ht="12" customHeight="1" x14ac:dyDescent="0.2">
      <c r="A1061" s="181" t="s">
        <v>708</v>
      </c>
      <c r="B1061" s="181"/>
      <c r="C1061" s="181"/>
      <c r="D1061" s="181"/>
      <c r="E1061" s="181"/>
      <c r="F1061" s="181"/>
      <c r="G1061" s="181"/>
      <c r="H1061" s="181"/>
      <c r="I1061" s="181"/>
      <c r="J1061" s="181"/>
      <c r="K1061" s="181"/>
      <c r="L1061" s="181"/>
      <c r="M1061" s="181"/>
      <c r="N1061" s="181"/>
      <c r="O1061" s="181"/>
      <c r="P1061" s="181"/>
    </row>
    <row r="1062" spans="1:16" s="159" customFormat="1" ht="12" customHeight="1" x14ac:dyDescent="0.2">
      <c r="A1062" s="161"/>
      <c r="B1062" s="161"/>
      <c r="C1062" s="161"/>
      <c r="D1062" s="161"/>
      <c r="E1062" s="161"/>
      <c r="F1062" s="161"/>
      <c r="G1062" s="161"/>
      <c r="H1062" s="161"/>
      <c r="I1062" s="161"/>
      <c r="J1062" s="161"/>
      <c r="K1062" s="161"/>
      <c r="L1062" s="161"/>
      <c r="M1062" s="161"/>
      <c r="N1062" s="161"/>
    </row>
    <row r="1063" spans="1:16" s="159" customFormat="1" ht="12" customHeight="1" x14ac:dyDescent="0.2">
      <c r="A1063" s="181" t="s">
        <v>709</v>
      </c>
      <c r="B1063" s="181"/>
      <c r="C1063" s="181"/>
      <c r="D1063" s="181"/>
      <c r="E1063" s="181"/>
      <c r="F1063" s="181"/>
      <c r="G1063" s="181"/>
      <c r="H1063" s="181"/>
      <c r="I1063" s="181"/>
      <c r="J1063" s="181"/>
      <c r="K1063" s="181"/>
      <c r="L1063" s="181"/>
      <c r="M1063" s="181"/>
      <c r="N1063" s="181"/>
      <c r="O1063" s="181"/>
      <c r="P1063" s="181"/>
    </row>
    <row r="1064" spans="1:16" s="159" customFormat="1" ht="12" customHeight="1" x14ac:dyDescent="0.2">
      <c r="A1064" s="158"/>
      <c r="B1064" s="158"/>
      <c r="C1064" s="158"/>
      <c r="D1064" s="158"/>
      <c r="E1064" s="158"/>
      <c r="F1064" s="158"/>
      <c r="G1064" s="158"/>
      <c r="H1064" s="158"/>
      <c r="I1064" s="158"/>
      <c r="J1064" s="158"/>
      <c r="K1064" s="158"/>
      <c r="L1064" s="158"/>
      <c r="M1064" s="158"/>
      <c r="N1064" s="158"/>
      <c r="O1064" s="158"/>
      <c r="P1064" s="158"/>
    </row>
    <row r="1065" spans="1:16" s="159" customFormat="1" ht="23.25" customHeight="1" x14ac:dyDescent="0.2">
      <c r="A1065" s="181" t="s">
        <v>710</v>
      </c>
      <c r="B1065" s="181"/>
      <c r="C1065" s="181"/>
      <c r="D1065" s="181"/>
      <c r="E1065" s="181"/>
      <c r="F1065" s="181"/>
      <c r="G1065" s="181"/>
      <c r="H1065" s="181"/>
      <c r="I1065" s="181"/>
      <c r="J1065" s="181"/>
      <c r="K1065" s="181"/>
      <c r="L1065" s="181"/>
      <c r="M1065" s="181"/>
      <c r="N1065" s="181"/>
      <c r="O1065" s="181"/>
      <c r="P1065" s="181"/>
    </row>
    <row r="1066" spans="1:16" s="159" customFormat="1" ht="9" customHeight="1" x14ac:dyDescent="0.2">
      <c r="A1066" s="158"/>
      <c r="B1066" s="158"/>
      <c r="C1066" s="158"/>
      <c r="D1066" s="158"/>
      <c r="E1066" s="158"/>
      <c r="F1066" s="158"/>
      <c r="G1066" s="158"/>
      <c r="H1066" s="158"/>
      <c r="I1066" s="158"/>
      <c r="J1066" s="158"/>
      <c r="K1066" s="158"/>
      <c r="L1066" s="158"/>
      <c r="M1066" s="158"/>
      <c r="N1066" s="158"/>
      <c r="O1066" s="158"/>
      <c r="P1066" s="158"/>
    </row>
    <row r="1067" spans="1:16" s="159" customFormat="1" ht="23.25" customHeight="1" x14ac:dyDescent="0.2">
      <c r="A1067" s="181" t="s">
        <v>719</v>
      </c>
      <c r="B1067" s="181"/>
      <c r="C1067" s="181"/>
      <c r="D1067" s="181"/>
      <c r="E1067" s="181"/>
      <c r="F1067" s="181"/>
      <c r="G1067" s="181"/>
      <c r="H1067" s="181"/>
      <c r="I1067" s="181"/>
      <c r="J1067" s="181"/>
      <c r="K1067" s="181"/>
      <c r="L1067" s="181"/>
      <c r="M1067" s="181"/>
      <c r="N1067" s="181"/>
      <c r="O1067" s="181"/>
      <c r="P1067" s="181"/>
    </row>
    <row r="1068" spans="1:16" s="159" customFormat="1" ht="9.75" customHeight="1" x14ac:dyDescent="0.2">
      <c r="A1068" s="158"/>
      <c r="B1068" s="158"/>
      <c r="C1068" s="158"/>
      <c r="D1068" s="158"/>
      <c r="E1068" s="158"/>
      <c r="F1068" s="158"/>
      <c r="G1068" s="158"/>
      <c r="H1068" s="158"/>
      <c r="I1068" s="158"/>
      <c r="J1068" s="158"/>
      <c r="K1068" s="158"/>
      <c r="L1068" s="158"/>
      <c r="M1068" s="158"/>
      <c r="N1068" s="158"/>
      <c r="O1068" s="158"/>
      <c r="P1068" s="158"/>
    </row>
    <row r="1069" spans="1:16" s="159" customFormat="1" ht="21.75" customHeight="1" x14ac:dyDescent="0.2">
      <c r="A1069" s="181" t="s">
        <v>711</v>
      </c>
      <c r="B1069" s="181"/>
      <c r="C1069" s="181"/>
      <c r="D1069" s="181"/>
      <c r="E1069" s="181"/>
      <c r="F1069" s="181"/>
      <c r="G1069" s="181"/>
      <c r="H1069" s="181"/>
      <c r="I1069" s="181"/>
      <c r="J1069" s="181"/>
      <c r="K1069" s="181"/>
      <c r="L1069" s="181"/>
      <c r="M1069" s="181"/>
      <c r="N1069" s="181"/>
      <c r="O1069" s="181"/>
      <c r="P1069" s="181"/>
    </row>
    <row r="1070" spans="1:16" s="159" customFormat="1" ht="12.75" customHeight="1" x14ac:dyDescent="0.2">
      <c r="A1070" s="158"/>
      <c r="B1070" s="158"/>
      <c r="C1070" s="158"/>
      <c r="D1070" s="158"/>
      <c r="E1070" s="158"/>
      <c r="F1070" s="158"/>
      <c r="G1070" s="158"/>
      <c r="H1070" s="158"/>
      <c r="I1070" s="158"/>
      <c r="J1070" s="158"/>
      <c r="K1070" s="158"/>
      <c r="L1070" s="158"/>
      <c r="M1070" s="158"/>
      <c r="N1070" s="158"/>
      <c r="O1070" s="158"/>
      <c r="P1070" s="158"/>
    </row>
    <row r="1071" spans="1:16" s="159" customFormat="1" ht="24.75" customHeight="1" x14ac:dyDescent="0.2">
      <c r="A1071" s="181" t="s">
        <v>712</v>
      </c>
      <c r="B1071" s="181"/>
      <c r="C1071" s="181"/>
      <c r="D1071" s="181"/>
      <c r="E1071" s="181"/>
      <c r="F1071" s="181"/>
      <c r="G1071" s="181"/>
      <c r="H1071" s="181"/>
      <c r="I1071" s="181"/>
      <c r="J1071" s="181"/>
      <c r="K1071" s="181"/>
      <c r="L1071" s="181"/>
      <c r="M1071" s="181"/>
      <c r="N1071" s="181"/>
      <c r="O1071" s="181"/>
      <c r="P1071" s="181"/>
    </row>
    <row r="1072" spans="1:16" s="159" customFormat="1" ht="9" customHeight="1" x14ac:dyDescent="0.2">
      <c r="A1072" s="158"/>
      <c r="B1072" s="158"/>
      <c r="C1072" s="158"/>
      <c r="D1072" s="158"/>
      <c r="E1072" s="158"/>
      <c r="F1072" s="158"/>
      <c r="G1072" s="158"/>
      <c r="H1072" s="158"/>
      <c r="I1072" s="158"/>
      <c r="J1072" s="158"/>
      <c r="K1072" s="158"/>
      <c r="L1072" s="158"/>
      <c r="M1072" s="158"/>
      <c r="N1072" s="158"/>
      <c r="O1072" s="158"/>
      <c r="P1072" s="158"/>
    </row>
    <row r="1073" spans="1:16" s="159" customFormat="1" ht="15" customHeight="1" x14ac:dyDescent="0.2">
      <c r="A1073" s="181" t="s">
        <v>713</v>
      </c>
      <c r="B1073" s="181"/>
      <c r="C1073" s="181"/>
      <c r="D1073" s="181"/>
      <c r="E1073" s="181"/>
      <c r="F1073" s="181"/>
      <c r="G1073" s="181"/>
      <c r="H1073" s="181"/>
      <c r="I1073" s="181"/>
      <c r="J1073" s="181"/>
      <c r="K1073" s="181"/>
      <c r="L1073" s="181"/>
      <c r="M1073" s="181"/>
      <c r="N1073" s="181"/>
      <c r="O1073" s="181"/>
      <c r="P1073" s="181"/>
    </row>
    <row r="1074" spans="1:16" s="159" customFormat="1" ht="7.5" customHeight="1" x14ac:dyDescent="0.2">
      <c r="A1074" s="158"/>
      <c r="B1074" s="158"/>
      <c r="C1074" s="158"/>
      <c r="D1074" s="158"/>
      <c r="E1074" s="158"/>
      <c r="F1074" s="158"/>
      <c r="G1074" s="158"/>
      <c r="H1074" s="158"/>
      <c r="I1074" s="158"/>
      <c r="J1074" s="158"/>
      <c r="K1074" s="158"/>
      <c r="L1074" s="158"/>
      <c r="M1074" s="158"/>
      <c r="N1074" s="158"/>
      <c r="O1074" s="158"/>
      <c r="P1074" s="158"/>
    </row>
    <row r="1075" spans="1:16" s="159" customFormat="1" ht="23.25" customHeight="1" x14ac:dyDescent="0.2">
      <c r="A1075" s="181" t="s">
        <v>720</v>
      </c>
      <c r="B1075" s="181"/>
      <c r="C1075" s="181"/>
      <c r="D1075" s="181"/>
      <c r="E1075" s="181"/>
      <c r="F1075" s="181"/>
      <c r="G1075" s="181"/>
      <c r="H1075" s="181"/>
      <c r="I1075" s="181"/>
      <c r="J1075" s="181"/>
      <c r="K1075" s="181"/>
      <c r="L1075" s="181"/>
      <c r="M1075" s="181"/>
      <c r="N1075" s="181"/>
      <c r="O1075" s="181"/>
      <c r="P1075" s="181"/>
    </row>
    <row r="1076" spans="1:16" s="159" customFormat="1" ht="6" customHeight="1" x14ac:dyDescent="0.2">
      <c r="A1076" s="158"/>
      <c r="B1076" s="158"/>
      <c r="C1076" s="158"/>
      <c r="D1076" s="158"/>
      <c r="E1076" s="158"/>
      <c r="F1076" s="158"/>
      <c r="G1076" s="158"/>
      <c r="H1076" s="158"/>
      <c r="I1076" s="158"/>
      <c r="J1076" s="158"/>
      <c r="K1076" s="158"/>
      <c r="L1076" s="158"/>
      <c r="M1076" s="158"/>
      <c r="N1076" s="158"/>
      <c r="O1076" s="158"/>
      <c r="P1076" s="158"/>
    </row>
    <row r="1077" spans="1:16" s="159" customFormat="1" ht="46.5" customHeight="1" x14ac:dyDescent="0.2">
      <c r="A1077" s="181" t="s">
        <v>747</v>
      </c>
      <c r="B1077" s="181"/>
      <c r="C1077" s="181"/>
      <c r="D1077" s="181"/>
      <c r="E1077" s="181"/>
      <c r="F1077" s="181"/>
      <c r="G1077" s="181"/>
      <c r="H1077" s="181"/>
      <c r="I1077" s="181"/>
      <c r="J1077" s="181"/>
      <c r="K1077" s="181"/>
      <c r="L1077" s="181"/>
      <c r="M1077" s="181"/>
      <c r="N1077" s="181"/>
      <c r="O1077" s="181"/>
      <c r="P1077" s="181"/>
    </row>
    <row r="1078" spans="1:16" s="159" customFormat="1" ht="9.75" customHeight="1" x14ac:dyDescent="0.2">
      <c r="A1078" s="158"/>
      <c r="B1078" s="158"/>
      <c r="C1078" s="158"/>
      <c r="D1078" s="158"/>
      <c r="E1078" s="158"/>
      <c r="F1078" s="158"/>
      <c r="G1078" s="158"/>
      <c r="H1078" s="158"/>
      <c r="I1078" s="158"/>
      <c r="J1078" s="158"/>
      <c r="K1078" s="158"/>
      <c r="L1078" s="158"/>
      <c r="M1078" s="158"/>
      <c r="N1078" s="158"/>
      <c r="O1078" s="158"/>
      <c r="P1078" s="158"/>
    </row>
    <row r="1079" spans="1:16" s="159" customFormat="1" ht="24" customHeight="1" x14ac:dyDescent="0.2">
      <c r="A1079" s="181" t="s">
        <v>748</v>
      </c>
      <c r="B1079" s="181"/>
      <c r="C1079" s="181"/>
      <c r="D1079" s="181"/>
      <c r="E1079" s="181"/>
      <c r="F1079" s="181"/>
      <c r="G1079" s="181"/>
      <c r="H1079" s="181"/>
      <c r="I1079" s="181"/>
      <c r="J1079" s="181"/>
      <c r="K1079" s="181"/>
      <c r="L1079" s="181"/>
      <c r="M1079" s="181"/>
      <c r="N1079" s="181"/>
      <c r="O1079" s="181"/>
      <c r="P1079" s="181"/>
    </row>
    <row r="1080" spans="1:16" s="159" customFormat="1" ht="11.25" customHeight="1" x14ac:dyDescent="0.2">
      <c r="A1080" s="158"/>
      <c r="B1080" s="158"/>
      <c r="C1080" s="158"/>
      <c r="D1080" s="158"/>
      <c r="E1080" s="158"/>
      <c r="F1080" s="158"/>
      <c r="G1080" s="158"/>
      <c r="H1080" s="158"/>
      <c r="I1080" s="158"/>
      <c r="J1080" s="158"/>
      <c r="K1080" s="158"/>
      <c r="L1080" s="158"/>
      <c r="M1080" s="158"/>
      <c r="N1080" s="158"/>
      <c r="O1080" s="158"/>
      <c r="P1080" s="158"/>
    </row>
    <row r="1081" spans="1:16" s="159" customFormat="1" ht="24" customHeight="1" x14ac:dyDescent="0.2">
      <c r="A1081" s="181" t="s">
        <v>787</v>
      </c>
      <c r="B1081" s="181"/>
      <c r="C1081" s="181"/>
      <c r="D1081" s="181"/>
      <c r="E1081" s="181"/>
      <c r="F1081" s="181"/>
      <c r="G1081" s="181"/>
      <c r="H1081" s="181"/>
      <c r="I1081" s="181"/>
      <c r="J1081" s="181"/>
      <c r="K1081" s="181"/>
      <c r="L1081" s="181"/>
      <c r="M1081" s="181"/>
      <c r="N1081" s="181"/>
      <c r="O1081" s="181"/>
      <c r="P1081" s="181"/>
    </row>
    <row r="1082" spans="1:16" s="159" customFormat="1" ht="15" customHeight="1" x14ac:dyDescent="0.2">
      <c r="A1082" s="158"/>
      <c r="B1082" s="158"/>
      <c r="C1082" s="158"/>
      <c r="D1082" s="158"/>
      <c r="E1082" s="158"/>
      <c r="F1082" s="158"/>
      <c r="G1082" s="158"/>
      <c r="H1082" s="158"/>
      <c r="I1082" s="158"/>
      <c r="J1082" s="158"/>
      <c r="K1082" s="158"/>
      <c r="L1082" s="158"/>
      <c r="M1082" s="158"/>
      <c r="N1082" s="158"/>
      <c r="O1082" s="158"/>
      <c r="P1082" s="158"/>
    </row>
    <row r="1083" spans="1:16" s="159" customFormat="1" ht="12" customHeight="1" x14ac:dyDescent="0.2">
      <c r="A1083" s="133" t="s">
        <v>704</v>
      </c>
    </row>
    <row r="1084" spans="1:16" s="159" customFormat="1" ht="12" customHeight="1" x14ac:dyDescent="0.2">
      <c r="A1084" s="133"/>
    </row>
    <row r="1085" spans="1:16" s="159" customFormat="1" ht="23.25" customHeight="1" x14ac:dyDescent="0.2">
      <c r="A1085" s="540" t="s">
        <v>705</v>
      </c>
      <c r="B1085" s="540"/>
      <c r="C1085" s="540"/>
      <c r="D1085" s="540"/>
      <c r="E1085" s="540"/>
      <c r="F1085" s="540"/>
      <c r="G1085" s="540"/>
      <c r="H1085" s="540"/>
      <c r="I1085" s="540"/>
      <c r="J1085" s="540"/>
      <c r="K1085" s="540"/>
      <c r="L1085" s="540"/>
      <c r="M1085" s="540"/>
      <c r="N1085" s="540"/>
      <c r="O1085" s="540"/>
      <c r="P1085" s="540"/>
    </row>
    <row r="1086" spans="1:16" s="159" customFormat="1" ht="13.5" customHeight="1" x14ac:dyDescent="0.2">
      <c r="A1086" s="161"/>
      <c r="B1086" s="161"/>
      <c r="C1086" s="161"/>
      <c r="D1086" s="161"/>
      <c r="E1086" s="161"/>
      <c r="F1086" s="161"/>
      <c r="G1086" s="161"/>
      <c r="H1086" s="161"/>
      <c r="I1086" s="161"/>
      <c r="J1086" s="161"/>
      <c r="K1086" s="161"/>
      <c r="L1086" s="161"/>
      <c r="M1086" s="161"/>
      <c r="N1086" s="161"/>
    </row>
    <row r="1087" spans="1:16" s="159" customFormat="1" ht="12" customHeight="1" x14ac:dyDescent="0.2">
      <c r="A1087" s="536" t="s">
        <v>714</v>
      </c>
      <c r="B1087" s="536"/>
      <c r="C1087" s="536"/>
      <c r="D1087" s="536"/>
      <c r="E1087" s="536"/>
      <c r="F1087" s="536"/>
      <c r="G1087" s="536"/>
      <c r="H1087" s="536"/>
      <c r="I1087" s="536"/>
      <c r="J1087" s="536"/>
      <c r="K1087" s="536"/>
      <c r="L1087" s="536"/>
      <c r="M1087" s="536"/>
      <c r="N1087" s="536"/>
      <c r="O1087" s="536"/>
      <c r="P1087" s="536"/>
    </row>
  </sheetData>
  <mergeCells count="1355">
    <mergeCell ref="A1081:P1081"/>
    <mergeCell ref="E762:K762"/>
    <mergeCell ref="E763:K763"/>
    <mergeCell ref="L765:N765"/>
    <mergeCell ref="L766:N766"/>
    <mergeCell ref="L767:N767"/>
    <mergeCell ref="L768:N768"/>
    <mergeCell ref="L769:N769"/>
    <mergeCell ref="L770:N770"/>
    <mergeCell ref="L771:N771"/>
    <mergeCell ref="E764:K764"/>
    <mergeCell ref="L756:N756"/>
    <mergeCell ref="L757:N757"/>
    <mergeCell ref="L758:N758"/>
    <mergeCell ref="L759:N759"/>
    <mergeCell ref="L760:N760"/>
    <mergeCell ref="L761:N761"/>
    <mergeCell ref="L762:N762"/>
    <mergeCell ref="L763:N763"/>
    <mergeCell ref="L764:N764"/>
    <mergeCell ref="E765:K765"/>
    <mergeCell ref="E766:K766"/>
    <mergeCell ref="E767:K767"/>
    <mergeCell ref="E768:K768"/>
    <mergeCell ref="E769:K769"/>
    <mergeCell ref="E770:K770"/>
    <mergeCell ref="E771:K771"/>
    <mergeCell ref="A1075:P1075"/>
    <mergeCell ref="A1067:P1067"/>
    <mergeCell ref="A1069:P1069"/>
    <mergeCell ref="A1071:P1071"/>
    <mergeCell ref="A1073:P1073"/>
    <mergeCell ref="M546:O546"/>
    <mergeCell ref="D547:L547"/>
    <mergeCell ref="M547:O547"/>
    <mergeCell ref="D545:L545"/>
    <mergeCell ref="M545:O545"/>
    <mergeCell ref="L1021:N1021"/>
    <mergeCell ref="E1022:K1022"/>
    <mergeCell ref="L1022:N1022"/>
    <mergeCell ref="K1032:M1032"/>
    <mergeCell ref="K1033:M1033"/>
    <mergeCell ref="K1034:M1034"/>
    <mergeCell ref="C973:I973"/>
    <mergeCell ref="J973:L973"/>
    <mergeCell ref="C974:I974"/>
    <mergeCell ref="J974:L974"/>
    <mergeCell ref="C975:I975"/>
    <mergeCell ref="D533:J533"/>
    <mergeCell ref="K533:N533"/>
    <mergeCell ref="J975:L975"/>
    <mergeCell ref="C976:I976"/>
    <mergeCell ref="J976:L976"/>
    <mergeCell ref="C977:I977"/>
    <mergeCell ref="J977:L977"/>
    <mergeCell ref="C978:I978"/>
    <mergeCell ref="J978:L978"/>
    <mergeCell ref="E997:K997"/>
    <mergeCell ref="E752:K752"/>
    <mergeCell ref="E753:K753"/>
    <mergeCell ref="E754:K754"/>
    <mergeCell ref="E755:K755"/>
    <mergeCell ref="L749:N749"/>
    <mergeCell ref="L750:N750"/>
    <mergeCell ref="A1087:P1087"/>
    <mergeCell ref="E999:K999"/>
    <mergeCell ref="L999:N999"/>
    <mergeCell ref="E1000:K1000"/>
    <mergeCell ref="L1000:N1000"/>
    <mergeCell ref="E1001:K1001"/>
    <mergeCell ref="L1001:N1001"/>
    <mergeCell ref="E1002:K1002"/>
    <mergeCell ref="L1002:N1002"/>
    <mergeCell ref="E1003:K1003"/>
    <mergeCell ref="L1003:N1003"/>
    <mergeCell ref="E1004:K1004"/>
    <mergeCell ref="L1004:N1004"/>
    <mergeCell ref="A1057:P1057"/>
    <mergeCell ref="A1059:P1059"/>
    <mergeCell ref="A1061:P1061"/>
    <mergeCell ref="A1063:P1063"/>
    <mergeCell ref="E1048:J1048"/>
    <mergeCell ref="E1049:J1049"/>
    <mergeCell ref="E1050:J1050"/>
    <mergeCell ref="E1051:J1051"/>
    <mergeCell ref="E1052:J1052"/>
    <mergeCell ref="E1044:M1044"/>
    <mergeCell ref="E1039:M1040"/>
    <mergeCell ref="A1085:P1085"/>
    <mergeCell ref="C1012:P1012"/>
    <mergeCell ref="E1036:J1036"/>
    <mergeCell ref="E1037:J1037"/>
    <mergeCell ref="C1010:P1010"/>
    <mergeCell ref="C1011:P1011"/>
    <mergeCell ref="A1077:P1077"/>
    <mergeCell ref="A1065:P1065"/>
    <mergeCell ref="L997:N997"/>
    <mergeCell ref="E998:K998"/>
    <mergeCell ref="L998:N998"/>
    <mergeCell ref="E1045:J1045"/>
    <mergeCell ref="E1046:J1046"/>
    <mergeCell ref="E1047:J1047"/>
    <mergeCell ref="E1020:K1020"/>
    <mergeCell ref="L1020:N1020"/>
    <mergeCell ref="E1021:K1021"/>
    <mergeCell ref="K1046:M1046"/>
    <mergeCell ref="K1035:M1035"/>
    <mergeCell ref="E1032:J1032"/>
    <mergeCell ref="E1033:J1033"/>
    <mergeCell ref="E1034:J1034"/>
    <mergeCell ref="E1035:J1035"/>
    <mergeCell ref="K1036:M1036"/>
    <mergeCell ref="K1037:M1037"/>
    <mergeCell ref="K1047:M1047"/>
    <mergeCell ref="E1031:M1031"/>
    <mergeCell ref="E1017:K1017"/>
    <mergeCell ref="L1017:N1017"/>
    <mergeCell ref="E1018:K1018"/>
    <mergeCell ref="L1018:N1018"/>
    <mergeCell ref="N878:O878"/>
    <mergeCell ref="B879:G879"/>
    <mergeCell ref="H879:I879"/>
    <mergeCell ref="J879:K879"/>
    <mergeCell ref="L879:M879"/>
    <mergeCell ref="N879:O879"/>
    <mergeCell ref="B880:P880"/>
    <mergeCell ref="B870:G870"/>
    <mergeCell ref="H870:I870"/>
    <mergeCell ref="J870:K870"/>
    <mergeCell ref="L870:M870"/>
    <mergeCell ref="N870:O870"/>
    <mergeCell ref="K1051:M1051"/>
    <mergeCell ref="K1050:M1050"/>
    <mergeCell ref="B882:O882"/>
    <mergeCell ref="C958:O958"/>
    <mergeCell ref="C960:I960"/>
    <mergeCell ref="J960:L960"/>
    <mergeCell ref="C961:I961"/>
    <mergeCell ref="J961:L961"/>
    <mergeCell ref="C962:I962"/>
    <mergeCell ref="J962:L962"/>
    <mergeCell ref="C963:I963"/>
    <mergeCell ref="J963:L963"/>
    <mergeCell ref="C964:I964"/>
    <mergeCell ref="J964:L964"/>
    <mergeCell ref="C965:I965"/>
    <mergeCell ref="J965:L965"/>
    <mergeCell ref="C966:I966"/>
    <mergeCell ref="J966:L966"/>
    <mergeCell ref="C972:I972"/>
    <mergeCell ref="J972:L972"/>
    <mergeCell ref="B868:O868"/>
    <mergeCell ref="B881:G881"/>
    <mergeCell ref="H881:I881"/>
    <mergeCell ref="J881:K881"/>
    <mergeCell ref="L881:M881"/>
    <mergeCell ref="N881:O881"/>
    <mergeCell ref="B871:G871"/>
    <mergeCell ref="H871:I871"/>
    <mergeCell ref="J871:K871"/>
    <mergeCell ref="L871:M871"/>
    <mergeCell ref="N871:O871"/>
    <mergeCell ref="B872:G872"/>
    <mergeCell ref="H872:I872"/>
    <mergeCell ref="J872:K872"/>
    <mergeCell ref="L872:M872"/>
    <mergeCell ref="N872:O872"/>
    <mergeCell ref="B873:P873"/>
    <mergeCell ref="B874:G874"/>
    <mergeCell ref="H874:I874"/>
    <mergeCell ref="J874:K874"/>
    <mergeCell ref="L874:M874"/>
    <mergeCell ref="N874:O874"/>
    <mergeCell ref="B875:O875"/>
    <mergeCell ref="B877:G877"/>
    <mergeCell ref="H877:I877"/>
    <mergeCell ref="J877:K877"/>
    <mergeCell ref="L877:M877"/>
    <mergeCell ref="N877:O877"/>
    <mergeCell ref="B878:G878"/>
    <mergeCell ref="H878:I878"/>
    <mergeCell ref="J878:K878"/>
    <mergeCell ref="L878:M878"/>
    <mergeCell ref="C860:P860"/>
    <mergeCell ref="B865:G865"/>
    <mergeCell ref="H865:I865"/>
    <mergeCell ref="J865:K865"/>
    <mergeCell ref="L865:M865"/>
    <mergeCell ref="N865:O865"/>
    <mergeCell ref="B866:P866"/>
    <mergeCell ref="B867:G867"/>
    <mergeCell ref="H867:I867"/>
    <mergeCell ref="J867:K867"/>
    <mergeCell ref="L867:M867"/>
    <mergeCell ref="N867:O867"/>
    <mergeCell ref="C852:K852"/>
    <mergeCell ref="L852:N852"/>
    <mergeCell ref="C853:K853"/>
    <mergeCell ref="L853:N853"/>
    <mergeCell ref="C854:K854"/>
    <mergeCell ref="L854:N854"/>
    <mergeCell ref="C855:K855"/>
    <mergeCell ref="L855:N855"/>
    <mergeCell ref="C858:P858"/>
    <mergeCell ref="B863:G863"/>
    <mergeCell ref="H863:I863"/>
    <mergeCell ref="J863:K863"/>
    <mergeCell ref="L863:M863"/>
    <mergeCell ref="N863:O863"/>
    <mergeCell ref="B864:G864"/>
    <mergeCell ref="L746:N746"/>
    <mergeCell ref="L747:N747"/>
    <mergeCell ref="L748:N748"/>
    <mergeCell ref="E749:K749"/>
    <mergeCell ref="E750:K750"/>
    <mergeCell ref="E751:K751"/>
    <mergeCell ref="D804:L804"/>
    <mergeCell ref="M804:O804"/>
    <mergeCell ref="D805:L805"/>
    <mergeCell ref="M805:O805"/>
    <mergeCell ref="D806:L806"/>
    <mergeCell ref="M806:O806"/>
    <mergeCell ref="C810:P811"/>
    <mergeCell ref="C815:P816"/>
    <mergeCell ref="C830:P830"/>
    <mergeCell ref="C844:P845"/>
    <mergeCell ref="C850:P850"/>
    <mergeCell ref="L751:N751"/>
    <mergeCell ref="L752:N752"/>
    <mergeCell ref="L753:N753"/>
    <mergeCell ref="L754:N754"/>
    <mergeCell ref="L755:N755"/>
    <mergeCell ref="E756:K756"/>
    <mergeCell ref="E757:K757"/>
    <mergeCell ref="E758:K758"/>
    <mergeCell ref="E759:K759"/>
    <mergeCell ref="E760:K760"/>
    <mergeCell ref="E761:K761"/>
    <mergeCell ref="D514:H514"/>
    <mergeCell ref="D515:H515"/>
    <mergeCell ref="D516:H516"/>
    <mergeCell ref="J650:L650"/>
    <mergeCell ref="J644:L644"/>
    <mergeCell ref="M635:O635"/>
    <mergeCell ref="M617:O617"/>
    <mergeCell ref="I516:K516"/>
    <mergeCell ref="L516:N516"/>
    <mergeCell ref="M538:O538"/>
    <mergeCell ref="D539:L539"/>
    <mergeCell ref="M539:O539"/>
    <mergeCell ref="D540:L540"/>
    <mergeCell ref="M540:O540"/>
    <mergeCell ref="D699:L699"/>
    <mergeCell ref="C717:K717"/>
    <mergeCell ref="L717:N717"/>
    <mergeCell ref="M699:O699"/>
    <mergeCell ref="D617:I617"/>
    <mergeCell ref="D618:I618"/>
    <mergeCell ref="D619:I619"/>
    <mergeCell ref="D636:I636"/>
    <mergeCell ref="M636:O636"/>
    <mergeCell ref="J617:L617"/>
    <mergeCell ref="D625:I625"/>
    <mergeCell ref="J625:L625"/>
    <mergeCell ref="D526:G526"/>
    <mergeCell ref="H526:J526"/>
    <mergeCell ref="K526:M526"/>
    <mergeCell ref="D544:L544"/>
    <mergeCell ref="M544:O544"/>
    <mergeCell ref="D546:L546"/>
    <mergeCell ref="M947:O947"/>
    <mergeCell ref="J942:L942"/>
    <mergeCell ref="M942:O942"/>
    <mergeCell ref="E726:K726"/>
    <mergeCell ref="C683:P685"/>
    <mergeCell ref="E687:H687"/>
    <mergeCell ref="I687:K687"/>
    <mergeCell ref="L687:N687"/>
    <mergeCell ref="E688:H688"/>
    <mergeCell ref="I688:K688"/>
    <mergeCell ref="L688:N688"/>
    <mergeCell ref="E689:H689"/>
    <mergeCell ref="I689:K689"/>
    <mergeCell ref="L689:N689"/>
    <mergeCell ref="E690:H690"/>
    <mergeCell ref="I690:K690"/>
    <mergeCell ref="L690:N690"/>
    <mergeCell ref="D696:L696"/>
    <mergeCell ref="F794:G794"/>
    <mergeCell ref="C795:E795"/>
    <mergeCell ref="F795:G795"/>
    <mergeCell ref="F796:G796"/>
    <mergeCell ref="C798:P798"/>
    <mergeCell ref="E743:K743"/>
    <mergeCell ref="E744:K744"/>
    <mergeCell ref="E745:K745"/>
    <mergeCell ref="E746:K746"/>
    <mergeCell ref="E747:K747"/>
    <mergeCell ref="E748:K748"/>
    <mergeCell ref="L743:N743"/>
    <mergeCell ref="L744:N744"/>
    <mergeCell ref="L745:N745"/>
    <mergeCell ref="J940:L940"/>
    <mergeCell ref="M940:O940"/>
    <mergeCell ref="J941:L941"/>
    <mergeCell ref="C971:I971"/>
    <mergeCell ref="J971:L971"/>
    <mergeCell ref="D840:I840"/>
    <mergeCell ref="J840:L840"/>
    <mergeCell ref="M840:O840"/>
    <mergeCell ref="D835:I835"/>
    <mergeCell ref="J835:L835"/>
    <mergeCell ref="M835:O835"/>
    <mergeCell ref="D821:I821"/>
    <mergeCell ref="J821:L821"/>
    <mergeCell ref="M821:O821"/>
    <mergeCell ref="D826:I826"/>
    <mergeCell ref="M696:O696"/>
    <mergeCell ref="D697:L697"/>
    <mergeCell ref="M697:O697"/>
    <mergeCell ref="D698:L698"/>
    <mergeCell ref="M698:O698"/>
    <mergeCell ref="D701:L701"/>
    <mergeCell ref="M701:O701"/>
    <mergeCell ref="D702:L702"/>
    <mergeCell ref="M702:O702"/>
    <mergeCell ref="C704:P704"/>
    <mergeCell ref="C712:P713"/>
    <mergeCell ref="C715:K715"/>
    <mergeCell ref="J945:L945"/>
    <mergeCell ref="M945:O945"/>
    <mergeCell ref="J946:L946"/>
    <mergeCell ref="M946:O946"/>
    <mergeCell ref="J947:L947"/>
    <mergeCell ref="M929:O929"/>
    <mergeCell ref="M930:O930"/>
    <mergeCell ref="J918:L918"/>
    <mergeCell ref="D934:I934"/>
    <mergeCell ref="C776:P778"/>
    <mergeCell ref="C780:K780"/>
    <mergeCell ref="L780:N780"/>
    <mergeCell ref="C781:K781"/>
    <mergeCell ref="E1019:K1019"/>
    <mergeCell ref="L1019:N1019"/>
    <mergeCell ref="J932:L932"/>
    <mergeCell ref="J933:L933"/>
    <mergeCell ref="C967:I967"/>
    <mergeCell ref="J967:L967"/>
    <mergeCell ref="C969:N969"/>
    <mergeCell ref="D946:I946"/>
    <mergeCell ref="D947:I947"/>
    <mergeCell ref="D948:I948"/>
    <mergeCell ref="D940:I940"/>
    <mergeCell ref="D941:I941"/>
    <mergeCell ref="D942:I942"/>
    <mergeCell ref="D943:I943"/>
    <mergeCell ref="D944:I944"/>
    <mergeCell ref="D945:I945"/>
    <mergeCell ref="M939:O939"/>
    <mergeCell ref="J948:L948"/>
    <mergeCell ref="M948:O948"/>
    <mergeCell ref="D939:I939"/>
    <mergeCell ref="J943:L943"/>
    <mergeCell ref="M943:O943"/>
    <mergeCell ref="J944:L944"/>
    <mergeCell ref="M944:O944"/>
    <mergeCell ref="D361:L361"/>
    <mergeCell ref="C506:I506"/>
    <mergeCell ref="J506:L506"/>
    <mergeCell ref="M506:O506"/>
    <mergeCell ref="J939:L939"/>
    <mergeCell ref="D906:I906"/>
    <mergeCell ref="D907:I907"/>
    <mergeCell ref="D908:I908"/>
    <mergeCell ref="M908:O908"/>
    <mergeCell ref="D933:I933"/>
    <mergeCell ref="J927:L927"/>
    <mergeCell ref="J906:L906"/>
    <mergeCell ref="D931:I931"/>
    <mergeCell ref="D932:I932"/>
    <mergeCell ref="M931:O931"/>
    <mergeCell ref="D917:I917"/>
    <mergeCell ref="D914:O914"/>
    <mergeCell ref="C912:P912"/>
    <mergeCell ref="M928:O928"/>
    <mergeCell ref="D928:I928"/>
    <mergeCell ref="J928:L928"/>
    <mergeCell ref="J931:L931"/>
    <mergeCell ref="M933:O933"/>
    <mergeCell ref="M934:O934"/>
    <mergeCell ref="J934:L934"/>
    <mergeCell ref="D938:O938"/>
    <mergeCell ref="D929:I929"/>
    <mergeCell ref="J929:L929"/>
    <mergeCell ref="J930:L930"/>
    <mergeCell ref="J923:L923"/>
    <mergeCell ref="J924:L924"/>
    <mergeCell ref="D930:I930"/>
    <mergeCell ref="E327:L327"/>
    <mergeCell ref="E329:L329"/>
    <mergeCell ref="E332:L332"/>
    <mergeCell ref="M941:O941"/>
    <mergeCell ref="D300:L300"/>
    <mergeCell ref="D324:L324"/>
    <mergeCell ref="D317:L317"/>
    <mergeCell ref="D304:L304"/>
    <mergeCell ref="M300:O300"/>
    <mergeCell ref="M317:O317"/>
    <mergeCell ref="D318:L318"/>
    <mergeCell ref="M318:O318"/>
    <mergeCell ref="D319:L319"/>
    <mergeCell ref="L727:N727"/>
    <mergeCell ref="F477:J477"/>
    <mergeCell ref="K477:M477"/>
    <mergeCell ref="D362:L362"/>
    <mergeCell ref="D363:L363"/>
    <mergeCell ref="D364:L364"/>
    <mergeCell ref="D365:L365"/>
    <mergeCell ref="D366:L366"/>
    <mergeCell ref="D367:L367"/>
    <mergeCell ref="M367:O367"/>
    <mergeCell ref="M438:O438"/>
    <mergeCell ref="C454:P454"/>
    <mergeCell ref="D458:I458"/>
    <mergeCell ref="J458:L458"/>
    <mergeCell ref="M363:O363"/>
    <mergeCell ref="M364:O364"/>
    <mergeCell ref="M365:O365"/>
    <mergeCell ref="M366:O366"/>
    <mergeCell ref="D360:L360"/>
    <mergeCell ref="D351:L351"/>
    <mergeCell ref="N401:O401"/>
    <mergeCell ref="K401:M401"/>
    <mergeCell ref="K406:M406"/>
    <mergeCell ref="M360:O360"/>
    <mergeCell ref="M361:O361"/>
    <mergeCell ref="M362:O362"/>
    <mergeCell ref="D310:J310"/>
    <mergeCell ref="F485:J485"/>
    <mergeCell ref="F478:J478"/>
    <mergeCell ref="K478:M478"/>
    <mergeCell ref="F484:J484"/>
    <mergeCell ref="K484:M484"/>
    <mergeCell ref="K1052:M1052"/>
    <mergeCell ref="D839:I839"/>
    <mergeCell ref="J839:L839"/>
    <mergeCell ref="M839:O839"/>
    <mergeCell ref="D834:I834"/>
    <mergeCell ref="J909:L909"/>
    <mergeCell ref="M909:O909"/>
    <mergeCell ref="J910:L910"/>
    <mergeCell ref="D901:O901"/>
    <mergeCell ref="M905:O905"/>
    <mergeCell ref="M906:O906"/>
    <mergeCell ref="M907:O907"/>
    <mergeCell ref="M351:O351"/>
    <mergeCell ref="D326:L326"/>
    <mergeCell ref="M326:O326"/>
    <mergeCell ref="M335:O335"/>
    <mergeCell ref="D311:J311"/>
    <mergeCell ref="D312:J312"/>
    <mergeCell ref="D313:J313"/>
    <mergeCell ref="B72:O73"/>
    <mergeCell ref="B75:O76"/>
    <mergeCell ref="B78:O79"/>
    <mergeCell ref="B172:C172"/>
    <mergeCell ref="E334:L334"/>
    <mergeCell ref="J902:L902"/>
    <mergeCell ref="M902:O902"/>
    <mergeCell ref="J907:L907"/>
    <mergeCell ref="C292:P294"/>
    <mergeCell ref="C321:P322"/>
    <mergeCell ref="M343:O343"/>
    <mergeCell ref="D343:L343"/>
    <mergeCell ref="K311:M311"/>
    <mergeCell ref="K312:M312"/>
    <mergeCell ref="B1014:P1015"/>
    <mergeCell ref="B1029:P1029"/>
    <mergeCell ref="K403:M403"/>
    <mergeCell ref="F475:J475"/>
    <mergeCell ref="K475:M475"/>
    <mergeCell ref="F476:J476"/>
    <mergeCell ref="K476:M476"/>
    <mergeCell ref="D411:L411"/>
    <mergeCell ref="M411:O411"/>
    <mergeCell ref="D412:L412"/>
    <mergeCell ref="M412:O412"/>
    <mergeCell ref="D415:L415"/>
    <mergeCell ref="M415:O415"/>
    <mergeCell ref="D419:L419"/>
    <mergeCell ref="M419:O419"/>
    <mergeCell ref="D420:L420"/>
    <mergeCell ref="D350:L350"/>
    <mergeCell ref="M350:O350"/>
    <mergeCell ref="M431:O431"/>
    <mergeCell ref="D432:L432"/>
    <mergeCell ref="M432:O432"/>
    <mergeCell ref="D439:L439"/>
    <mergeCell ref="B22:P23"/>
    <mergeCell ref="B24:P25"/>
    <mergeCell ref="B131:P131"/>
    <mergeCell ref="B133:P133"/>
    <mergeCell ref="B263:P263"/>
    <mergeCell ref="B274:P274"/>
    <mergeCell ref="B275:P275"/>
    <mergeCell ref="B279:P279"/>
    <mergeCell ref="B283:P283"/>
    <mergeCell ref="B203:P203"/>
    <mergeCell ref="B52:P52"/>
    <mergeCell ref="C117:P119"/>
    <mergeCell ref="C121:P122"/>
    <mergeCell ref="C123:P123"/>
    <mergeCell ref="C127:P127"/>
    <mergeCell ref="C137:P138"/>
    <mergeCell ref="D337:L337"/>
    <mergeCell ref="M337:O337"/>
    <mergeCell ref="D335:L335"/>
    <mergeCell ref="M324:O324"/>
    <mergeCell ref="D325:L325"/>
    <mergeCell ref="M325:O325"/>
    <mergeCell ref="B32:O36"/>
    <mergeCell ref="B38:O48"/>
    <mergeCell ref="B59:O60"/>
    <mergeCell ref="B63:O64"/>
    <mergeCell ref="B66:O67"/>
    <mergeCell ref="B69:O70"/>
    <mergeCell ref="C258:P259"/>
    <mergeCell ref="A286:P286"/>
    <mergeCell ref="C139:P140"/>
    <mergeCell ref="C143:P144"/>
    <mergeCell ref="K1048:M1048"/>
    <mergeCell ref="K1049:M1049"/>
    <mergeCell ref="K1045:M1045"/>
    <mergeCell ref="J905:L905"/>
    <mergeCell ref="K469:M469"/>
    <mergeCell ref="D425:L425"/>
    <mergeCell ref="M923:O923"/>
    <mergeCell ref="M924:O924"/>
    <mergeCell ref="M925:O925"/>
    <mergeCell ref="J926:L926"/>
    <mergeCell ref="D648:I648"/>
    <mergeCell ref="C630:P631"/>
    <mergeCell ref="J638:L638"/>
    <mergeCell ref="M638:O638"/>
    <mergeCell ref="D642:I642"/>
    <mergeCell ref="J642:L642"/>
    <mergeCell ref="M642:O642"/>
    <mergeCell ref="C654:P655"/>
    <mergeCell ref="D643:I643"/>
    <mergeCell ref="J643:L643"/>
    <mergeCell ref="D650:I650"/>
    <mergeCell ref="J459:L459"/>
    <mergeCell ref="M425:O425"/>
    <mergeCell ref="D426:L426"/>
    <mergeCell ref="M426:O426"/>
    <mergeCell ref="D427:L427"/>
    <mergeCell ref="M427:O427"/>
    <mergeCell ref="D431:L431"/>
    <mergeCell ref="M414:O414"/>
    <mergeCell ref="D402:J402"/>
    <mergeCell ref="D403:J403"/>
    <mergeCell ref="D407:J407"/>
    <mergeCell ref="A1:P1"/>
    <mergeCell ref="B4:P14"/>
    <mergeCell ref="A20:P20"/>
    <mergeCell ref="M329:O329"/>
    <mergeCell ref="M332:O332"/>
    <mergeCell ref="M327:O327"/>
    <mergeCell ref="D328:L328"/>
    <mergeCell ref="M328:O328"/>
    <mergeCell ref="D330:L330"/>
    <mergeCell ref="M330:O330"/>
    <mergeCell ref="K313:M313"/>
    <mergeCell ref="D296:L296"/>
    <mergeCell ref="M296:O296"/>
    <mergeCell ref="D297:L297"/>
    <mergeCell ref="M297:O297"/>
    <mergeCell ref="D298:L298"/>
    <mergeCell ref="M298:O298"/>
    <mergeCell ref="D299:L299"/>
    <mergeCell ref="M299:O299"/>
    <mergeCell ref="K310:M310"/>
    <mergeCell ref="N310:O310"/>
    <mergeCell ref="N311:O311"/>
    <mergeCell ref="N312:O312"/>
    <mergeCell ref="N313:O313"/>
    <mergeCell ref="M319:O319"/>
    <mergeCell ref="D331:L331"/>
    <mergeCell ref="M331:O331"/>
    <mergeCell ref="C198:P199"/>
    <mergeCell ref="M439:O439"/>
    <mergeCell ref="D443:L443"/>
    <mergeCell ref="M443:O443"/>
    <mergeCell ref="D444:L444"/>
    <mergeCell ref="M444:O444"/>
    <mergeCell ref="D445:L445"/>
    <mergeCell ref="M445:O445"/>
    <mergeCell ref="D460:I460"/>
    <mergeCell ref="J460:L460"/>
    <mergeCell ref="M460:O460"/>
    <mergeCell ref="D461:I461"/>
    <mergeCell ref="J461:L461"/>
    <mergeCell ref="M461:O461"/>
    <mergeCell ref="D462:I462"/>
    <mergeCell ref="C499:P501"/>
    <mergeCell ref="F492:J492"/>
    <mergeCell ref="K492:M492"/>
    <mergeCell ref="C496:P497"/>
    <mergeCell ref="M459:O459"/>
    <mergeCell ref="J462:L462"/>
    <mergeCell ref="M462:O462"/>
    <mergeCell ref="F468:J468"/>
    <mergeCell ref="K468:M468"/>
    <mergeCell ref="F469:J469"/>
    <mergeCell ref="M458:O458"/>
    <mergeCell ref="D459:I459"/>
    <mergeCell ref="K485:M485"/>
    <mergeCell ref="C489:P489"/>
    <mergeCell ref="F491:J491"/>
    <mergeCell ref="K491:M491"/>
    <mergeCell ref="C511:P512"/>
    <mergeCell ref="D551:L551"/>
    <mergeCell ref="M551:O551"/>
    <mergeCell ref="D552:L552"/>
    <mergeCell ref="D626:I626"/>
    <mergeCell ref="J626:L626"/>
    <mergeCell ref="D570:L570"/>
    <mergeCell ref="D525:G525"/>
    <mergeCell ref="H525:J525"/>
    <mergeCell ref="K525:M525"/>
    <mergeCell ref="M626:O626"/>
    <mergeCell ref="J628:L628"/>
    <mergeCell ref="J619:L619"/>
    <mergeCell ref="D609:I609"/>
    <mergeCell ref="J609:L609"/>
    <mergeCell ref="M609:O609"/>
    <mergeCell ref="D612:I612"/>
    <mergeCell ref="J612:L612"/>
    <mergeCell ref="M612:O612"/>
    <mergeCell ref="J613:L613"/>
    <mergeCell ref="D524:G524"/>
    <mergeCell ref="H524:J524"/>
    <mergeCell ref="K524:M524"/>
    <mergeCell ref="C520:P520"/>
    <mergeCell ref="D522:G522"/>
    <mergeCell ref="H522:J522"/>
    <mergeCell ref="K522:M522"/>
    <mergeCell ref="I515:K515"/>
    <mergeCell ref="M553:O553"/>
    <mergeCell ref="D554:L554"/>
    <mergeCell ref="M554:O554"/>
    <mergeCell ref="D538:L538"/>
    <mergeCell ref="E727:K727"/>
    <mergeCell ref="D664:I664"/>
    <mergeCell ref="J664:L664"/>
    <mergeCell ref="M664:O664"/>
    <mergeCell ref="D665:I665"/>
    <mergeCell ref="L772:N772"/>
    <mergeCell ref="J674:L674"/>
    <mergeCell ref="M674:O674"/>
    <mergeCell ref="D667:I667"/>
    <mergeCell ref="J667:L667"/>
    <mergeCell ref="M667:O667"/>
    <mergeCell ref="D671:I671"/>
    <mergeCell ref="J671:L671"/>
    <mergeCell ref="M671:O671"/>
    <mergeCell ref="D672:I672"/>
    <mergeCell ref="J672:L672"/>
    <mergeCell ref="M672:O672"/>
    <mergeCell ref="J665:L665"/>
    <mergeCell ref="C709:P710"/>
    <mergeCell ref="C724:P724"/>
    <mergeCell ref="L726:N726"/>
    <mergeCell ref="L715:N715"/>
    <mergeCell ref="C716:K716"/>
    <mergeCell ref="L716:N716"/>
    <mergeCell ref="C718:K718"/>
    <mergeCell ref="L718:N718"/>
    <mergeCell ref="C719:K719"/>
    <mergeCell ref="L719:N719"/>
    <mergeCell ref="C720:K720"/>
    <mergeCell ref="L720:N720"/>
    <mergeCell ref="D700:L700"/>
    <mergeCell ref="M700:O700"/>
    <mergeCell ref="M927:O927"/>
    <mergeCell ref="D921:I921"/>
    <mergeCell ref="D922:I922"/>
    <mergeCell ref="D923:I923"/>
    <mergeCell ref="D924:I924"/>
    <mergeCell ref="D925:I925"/>
    <mergeCell ref="D926:I926"/>
    <mergeCell ref="D927:I927"/>
    <mergeCell ref="J925:L925"/>
    <mergeCell ref="B885:G885"/>
    <mergeCell ref="H885:I885"/>
    <mergeCell ref="J885:K885"/>
    <mergeCell ref="L885:M885"/>
    <mergeCell ref="N885:O885"/>
    <mergeCell ref="B886:G886"/>
    <mergeCell ref="H886:I886"/>
    <mergeCell ref="J903:L903"/>
    <mergeCell ref="J908:L908"/>
    <mergeCell ref="M910:O910"/>
    <mergeCell ref="D909:I909"/>
    <mergeCell ref="D910:I910"/>
    <mergeCell ref="J915:L915"/>
    <mergeCell ref="M915:O915"/>
    <mergeCell ref="J916:L916"/>
    <mergeCell ref="M916:O916"/>
    <mergeCell ref="J917:L917"/>
    <mergeCell ref="D915:I915"/>
    <mergeCell ref="D916:I916"/>
    <mergeCell ref="M918:O918"/>
    <mergeCell ref="J919:L919"/>
    <mergeCell ref="M919:O919"/>
    <mergeCell ref="J920:L920"/>
    <mergeCell ref="E737:K737"/>
    <mergeCell ref="C898:P899"/>
    <mergeCell ref="M903:O903"/>
    <mergeCell ref="M904:O904"/>
    <mergeCell ref="J834:L834"/>
    <mergeCell ref="M834:O834"/>
    <mergeCell ref="D902:I902"/>
    <mergeCell ref="D903:I903"/>
    <mergeCell ref="D904:I904"/>
    <mergeCell ref="J904:L904"/>
    <mergeCell ref="M826:O826"/>
    <mergeCell ref="J826:L826"/>
    <mergeCell ref="D905:I905"/>
    <mergeCell ref="M921:O921"/>
    <mergeCell ref="J922:L922"/>
    <mergeCell ref="M922:O922"/>
    <mergeCell ref="M926:O926"/>
    <mergeCell ref="M920:O920"/>
    <mergeCell ref="D918:I918"/>
    <mergeCell ref="D919:I919"/>
    <mergeCell ref="D920:I920"/>
    <mergeCell ref="M917:O917"/>
    <mergeCell ref="H864:I864"/>
    <mergeCell ref="J864:K864"/>
    <mergeCell ref="L864:M864"/>
    <mergeCell ref="N864:O864"/>
    <mergeCell ref="F791:G791"/>
    <mergeCell ref="C792:E792"/>
    <mergeCell ref="F792:G792"/>
    <mergeCell ref="C793:E793"/>
    <mergeCell ref="F793:G793"/>
    <mergeCell ref="C794:E794"/>
    <mergeCell ref="M340:O340"/>
    <mergeCell ref="D341:L341"/>
    <mergeCell ref="E336:L336"/>
    <mergeCell ref="E338:L338"/>
    <mergeCell ref="E340:L340"/>
    <mergeCell ref="M342:O342"/>
    <mergeCell ref="E342:L342"/>
    <mergeCell ref="M665:O665"/>
    <mergeCell ref="D666:I666"/>
    <mergeCell ref="J666:L666"/>
    <mergeCell ref="M666:O666"/>
    <mergeCell ref="D401:J401"/>
    <mergeCell ref="C356:P358"/>
    <mergeCell ref="C659:P660"/>
    <mergeCell ref="J648:L648"/>
    <mergeCell ref="M648:O648"/>
    <mergeCell ref="D649:I649"/>
    <mergeCell ref="J649:L649"/>
    <mergeCell ref="M649:O649"/>
    <mergeCell ref="M650:O650"/>
    <mergeCell ref="M625:O625"/>
    <mergeCell ref="D635:I635"/>
    <mergeCell ref="J635:L635"/>
    <mergeCell ref="D637:I637"/>
    <mergeCell ref="J637:L637"/>
    <mergeCell ref="M637:O637"/>
    <mergeCell ref="K376:M376"/>
    <mergeCell ref="N371:O371"/>
    <mergeCell ref="N372:O372"/>
    <mergeCell ref="D628:I628"/>
    <mergeCell ref="D644:I644"/>
    <mergeCell ref="J618:L618"/>
    <mergeCell ref="C953:P953"/>
    <mergeCell ref="B950:P951"/>
    <mergeCell ref="C936:P937"/>
    <mergeCell ref="C680:P681"/>
    <mergeCell ref="C564:P565"/>
    <mergeCell ref="B1008:P1008"/>
    <mergeCell ref="B986:P986"/>
    <mergeCell ref="B982:P984"/>
    <mergeCell ref="A980:P980"/>
    <mergeCell ref="B955:P956"/>
    <mergeCell ref="D820:I820"/>
    <mergeCell ref="J820:L820"/>
    <mergeCell ref="M820:O820"/>
    <mergeCell ref="D825:I825"/>
    <mergeCell ref="J825:L825"/>
    <mergeCell ref="M825:O825"/>
    <mergeCell ref="D674:I674"/>
    <mergeCell ref="D673:I673"/>
    <mergeCell ref="J673:L673"/>
    <mergeCell ref="N597:P597"/>
    <mergeCell ref="M673:O673"/>
    <mergeCell ref="D610:I610"/>
    <mergeCell ref="J610:L610"/>
    <mergeCell ref="M610:O610"/>
    <mergeCell ref="D611:I611"/>
    <mergeCell ref="J611:L611"/>
    <mergeCell ref="M611:O611"/>
    <mergeCell ref="C598:J598"/>
    <mergeCell ref="K598:M598"/>
    <mergeCell ref="N598:P598"/>
    <mergeCell ref="C599:J599"/>
    <mergeCell ref="K599:M599"/>
    <mergeCell ref="D172:F172"/>
    <mergeCell ref="J172:K172"/>
    <mergeCell ref="L172:N172"/>
    <mergeCell ref="B173:C173"/>
    <mergeCell ref="D173:F173"/>
    <mergeCell ref="J173:K173"/>
    <mergeCell ref="L173:N173"/>
    <mergeCell ref="B174:C174"/>
    <mergeCell ref="D174:F174"/>
    <mergeCell ref="J174:K174"/>
    <mergeCell ref="L174:N174"/>
    <mergeCell ref="B81:O81"/>
    <mergeCell ref="B83:O84"/>
    <mergeCell ref="B88:O88"/>
    <mergeCell ref="B90:O92"/>
    <mergeCell ref="B94:O95"/>
    <mergeCell ref="B97:O99"/>
    <mergeCell ref="B104:N104"/>
    <mergeCell ref="B171:C171"/>
    <mergeCell ref="D171:F171"/>
    <mergeCell ref="J171:K171"/>
    <mergeCell ref="L171:N171"/>
    <mergeCell ref="C147:P148"/>
    <mergeCell ref="B107:O107"/>
    <mergeCell ref="B178:C178"/>
    <mergeCell ref="D178:F178"/>
    <mergeCell ref="J178:K178"/>
    <mergeCell ref="L178:N178"/>
    <mergeCell ref="B179:C179"/>
    <mergeCell ref="D179:F179"/>
    <mergeCell ref="J179:K179"/>
    <mergeCell ref="L179:N179"/>
    <mergeCell ref="B180:C180"/>
    <mergeCell ref="D180:F180"/>
    <mergeCell ref="J180:K180"/>
    <mergeCell ref="L180:N180"/>
    <mergeCell ref="B175:C175"/>
    <mergeCell ref="D175:F175"/>
    <mergeCell ref="J175:K175"/>
    <mergeCell ref="L175:N175"/>
    <mergeCell ref="B176:C176"/>
    <mergeCell ref="D176:F176"/>
    <mergeCell ref="J176:K176"/>
    <mergeCell ref="L176:N176"/>
    <mergeCell ref="B177:C177"/>
    <mergeCell ref="D177:F177"/>
    <mergeCell ref="J177:K177"/>
    <mergeCell ref="L177:N177"/>
    <mergeCell ref="B184:C184"/>
    <mergeCell ref="D184:F184"/>
    <mergeCell ref="J184:K184"/>
    <mergeCell ref="L184:N184"/>
    <mergeCell ref="B185:C185"/>
    <mergeCell ref="D185:F185"/>
    <mergeCell ref="J185:K185"/>
    <mergeCell ref="L185:N185"/>
    <mergeCell ref="B186:C186"/>
    <mergeCell ref="D186:F186"/>
    <mergeCell ref="J186:K186"/>
    <mergeCell ref="L186:N186"/>
    <mergeCell ref="B181:C181"/>
    <mergeCell ref="D181:F181"/>
    <mergeCell ref="J181:K181"/>
    <mergeCell ref="L181:N181"/>
    <mergeCell ref="B182:C182"/>
    <mergeCell ref="D182:F182"/>
    <mergeCell ref="J182:K182"/>
    <mergeCell ref="L182:N182"/>
    <mergeCell ref="B183:C183"/>
    <mergeCell ref="D183:F183"/>
    <mergeCell ref="J183:K183"/>
    <mergeCell ref="L183:N183"/>
    <mergeCell ref="B190:C190"/>
    <mergeCell ref="D190:F190"/>
    <mergeCell ref="J190:K190"/>
    <mergeCell ref="L190:N190"/>
    <mergeCell ref="B191:C191"/>
    <mergeCell ref="D191:F191"/>
    <mergeCell ref="J191:K191"/>
    <mergeCell ref="L191:N191"/>
    <mergeCell ref="B192:C192"/>
    <mergeCell ref="D192:F192"/>
    <mergeCell ref="J192:K192"/>
    <mergeCell ref="L192:N192"/>
    <mergeCell ref="B187:C187"/>
    <mergeCell ref="D187:F187"/>
    <mergeCell ref="J187:K187"/>
    <mergeCell ref="L187:N187"/>
    <mergeCell ref="B188:C188"/>
    <mergeCell ref="D188:F188"/>
    <mergeCell ref="J188:K188"/>
    <mergeCell ref="L188:N188"/>
    <mergeCell ref="B189:C189"/>
    <mergeCell ref="D189:F189"/>
    <mergeCell ref="J189:K189"/>
    <mergeCell ref="L189:N189"/>
    <mergeCell ref="P221:P227"/>
    <mergeCell ref="C222:D222"/>
    <mergeCell ref="E222:F222"/>
    <mergeCell ref="H222:I222"/>
    <mergeCell ref="J222:K222"/>
    <mergeCell ref="L222:M222"/>
    <mergeCell ref="N222:O222"/>
    <mergeCell ref="C223:D223"/>
    <mergeCell ref="E223:F223"/>
    <mergeCell ref="H223:I223"/>
    <mergeCell ref="J223:K223"/>
    <mergeCell ref="L223:M223"/>
    <mergeCell ref="N223:O223"/>
    <mergeCell ref="C224:D224"/>
    <mergeCell ref="E224:F224"/>
    <mergeCell ref="H224:I224"/>
    <mergeCell ref="J224:K224"/>
    <mergeCell ref="L224:M224"/>
    <mergeCell ref="N224:O224"/>
    <mergeCell ref="C225:D225"/>
    <mergeCell ref="E225:F225"/>
    <mergeCell ref="H225:I225"/>
    <mergeCell ref="J225:K225"/>
    <mergeCell ref="L225:M225"/>
    <mergeCell ref="N225:O225"/>
    <mergeCell ref="C226:D226"/>
    <mergeCell ref="E226:F226"/>
    <mergeCell ref="H226:I226"/>
    <mergeCell ref="J226:K226"/>
    <mergeCell ref="L226:M226"/>
    <mergeCell ref="N226:O226"/>
    <mergeCell ref="C221:D221"/>
    <mergeCell ref="E221:F221"/>
    <mergeCell ref="H221:I221"/>
    <mergeCell ref="J221:K221"/>
    <mergeCell ref="L221:M221"/>
    <mergeCell ref="N221:O221"/>
    <mergeCell ref="C233:D233"/>
    <mergeCell ref="E233:F233"/>
    <mergeCell ref="H233:I233"/>
    <mergeCell ref="J233:K233"/>
    <mergeCell ref="L233:M233"/>
    <mergeCell ref="C227:D227"/>
    <mergeCell ref="E227:F227"/>
    <mergeCell ref="H227:I227"/>
    <mergeCell ref="J227:K227"/>
    <mergeCell ref="L227:M227"/>
    <mergeCell ref="N227:O227"/>
    <mergeCell ref="C229:D229"/>
    <mergeCell ref="E229:F229"/>
    <mergeCell ref="H229:I229"/>
    <mergeCell ref="J229:K229"/>
    <mergeCell ref="L229:M229"/>
    <mergeCell ref="N229:O229"/>
    <mergeCell ref="N233:O233"/>
    <mergeCell ref="P229:P235"/>
    <mergeCell ref="C230:D230"/>
    <mergeCell ref="E230:F230"/>
    <mergeCell ref="H230:I230"/>
    <mergeCell ref="J230:K230"/>
    <mergeCell ref="L230:M230"/>
    <mergeCell ref="N230:O230"/>
    <mergeCell ref="C231:D231"/>
    <mergeCell ref="E231:F231"/>
    <mergeCell ref="H231:I231"/>
    <mergeCell ref="J231:K231"/>
    <mergeCell ref="L231:M231"/>
    <mergeCell ref="N231:O231"/>
    <mergeCell ref="C232:D232"/>
    <mergeCell ref="E232:F232"/>
    <mergeCell ref="H232:I232"/>
    <mergeCell ref="J232:K232"/>
    <mergeCell ref="L232:M232"/>
    <mergeCell ref="N232:O232"/>
    <mergeCell ref="L241:M241"/>
    <mergeCell ref="N241:O241"/>
    <mergeCell ref="C242:D242"/>
    <mergeCell ref="E242:F242"/>
    <mergeCell ref="H242:I242"/>
    <mergeCell ref="J242:K242"/>
    <mergeCell ref="L242:M242"/>
    <mergeCell ref="N242:O242"/>
    <mergeCell ref="C237:D237"/>
    <mergeCell ref="C234:D234"/>
    <mergeCell ref="E234:F234"/>
    <mergeCell ref="H234:I234"/>
    <mergeCell ref="J234:K234"/>
    <mergeCell ref="L234:M234"/>
    <mergeCell ref="N234:O234"/>
    <mergeCell ref="C235:D235"/>
    <mergeCell ref="E235:F235"/>
    <mergeCell ref="H235:I235"/>
    <mergeCell ref="J235:K235"/>
    <mergeCell ref="L235:M235"/>
    <mergeCell ref="N235:O235"/>
    <mergeCell ref="J243:K243"/>
    <mergeCell ref="L243:M243"/>
    <mergeCell ref="N243:O243"/>
    <mergeCell ref="D302:L302"/>
    <mergeCell ref="M302:O302"/>
    <mergeCell ref="D303:L303"/>
    <mergeCell ref="M303:O303"/>
    <mergeCell ref="M338:O338"/>
    <mergeCell ref="D352:L352"/>
    <mergeCell ref="P237:P243"/>
    <mergeCell ref="C238:D238"/>
    <mergeCell ref="E238:F238"/>
    <mergeCell ref="H238:I238"/>
    <mergeCell ref="J238:K238"/>
    <mergeCell ref="L238:M238"/>
    <mergeCell ref="N238:O238"/>
    <mergeCell ref="C239:D239"/>
    <mergeCell ref="E239:F239"/>
    <mergeCell ref="H239:I239"/>
    <mergeCell ref="J239:K239"/>
    <mergeCell ref="L239:M239"/>
    <mergeCell ref="N239:O239"/>
    <mergeCell ref="C240:D240"/>
    <mergeCell ref="E240:F240"/>
    <mergeCell ref="H240:I240"/>
    <mergeCell ref="J240:K240"/>
    <mergeCell ref="L240:M240"/>
    <mergeCell ref="N240:O240"/>
    <mergeCell ref="C241:D241"/>
    <mergeCell ref="E241:F241"/>
    <mergeCell ref="H241:I241"/>
    <mergeCell ref="J241:K241"/>
    <mergeCell ref="N377:O377"/>
    <mergeCell ref="N378:O378"/>
    <mergeCell ref="N379:O379"/>
    <mergeCell ref="M341:O341"/>
    <mergeCell ref="D339:L339"/>
    <mergeCell ref="M339:O339"/>
    <mergeCell ref="E237:F237"/>
    <mergeCell ref="H237:I237"/>
    <mergeCell ref="J237:K237"/>
    <mergeCell ref="L237:M237"/>
    <mergeCell ref="N237:O237"/>
    <mergeCell ref="C371:J371"/>
    <mergeCell ref="K371:M371"/>
    <mergeCell ref="C372:J372"/>
    <mergeCell ref="K372:M372"/>
    <mergeCell ref="C373:J373"/>
    <mergeCell ref="K373:M373"/>
    <mergeCell ref="M304:O304"/>
    <mergeCell ref="D305:L305"/>
    <mergeCell ref="M305:O305"/>
    <mergeCell ref="D306:L306"/>
    <mergeCell ref="M306:O306"/>
    <mergeCell ref="D307:L307"/>
    <mergeCell ref="M307:O307"/>
    <mergeCell ref="D308:L308"/>
    <mergeCell ref="M308:O308"/>
    <mergeCell ref="C243:D243"/>
    <mergeCell ref="E243:F243"/>
    <mergeCell ref="C245:D245"/>
    <mergeCell ref="E245:F245"/>
    <mergeCell ref="H245:I245"/>
    <mergeCell ref="H243:I243"/>
    <mergeCell ref="C383:J383"/>
    <mergeCell ref="K383:M383"/>
    <mergeCell ref="C384:J384"/>
    <mergeCell ref="K384:M384"/>
    <mergeCell ref="C385:J385"/>
    <mergeCell ref="K385:M385"/>
    <mergeCell ref="M352:O352"/>
    <mergeCell ref="D333:L333"/>
    <mergeCell ref="M333:O333"/>
    <mergeCell ref="M334:O334"/>
    <mergeCell ref="M336:O336"/>
    <mergeCell ref="C380:J380"/>
    <mergeCell ref="K380:M380"/>
    <mergeCell ref="C381:J381"/>
    <mergeCell ref="K381:M381"/>
    <mergeCell ref="C382:J382"/>
    <mergeCell ref="K382:M382"/>
    <mergeCell ref="C377:J377"/>
    <mergeCell ref="K377:M377"/>
    <mergeCell ref="C378:J378"/>
    <mergeCell ref="K378:M378"/>
    <mergeCell ref="C379:J379"/>
    <mergeCell ref="K379:M379"/>
    <mergeCell ref="C374:J374"/>
    <mergeCell ref="K374:M374"/>
    <mergeCell ref="C375:J375"/>
    <mergeCell ref="K375:M375"/>
    <mergeCell ref="C376:J376"/>
    <mergeCell ref="N373:O373"/>
    <mergeCell ref="N374:O374"/>
    <mergeCell ref="N375:O375"/>
    <mergeCell ref="N376:O376"/>
    <mergeCell ref="N388:O388"/>
    <mergeCell ref="C389:J389"/>
    <mergeCell ref="K389:M389"/>
    <mergeCell ref="C390:J390"/>
    <mergeCell ref="K390:M390"/>
    <mergeCell ref="M437:O437"/>
    <mergeCell ref="D438:L438"/>
    <mergeCell ref="C391:J391"/>
    <mergeCell ref="K391:M391"/>
    <mergeCell ref="N389:O389"/>
    <mergeCell ref="N390:O390"/>
    <mergeCell ref="N391:O391"/>
    <mergeCell ref="C386:J386"/>
    <mergeCell ref="K386:M386"/>
    <mergeCell ref="C387:J387"/>
    <mergeCell ref="K387:M387"/>
    <mergeCell ref="C388:J388"/>
    <mergeCell ref="K388:M388"/>
    <mergeCell ref="K407:M407"/>
    <mergeCell ref="N402:O402"/>
    <mergeCell ref="N403:O403"/>
    <mergeCell ref="N404:O404"/>
    <mergeCell ref="N405:O405"/>
    <mergeCell ref="N406:O406"/>
    <mergeCell ref="N407:O407"/>
    <mergeCell ref="K404:M404"/>
    <mergeCell ref="K402:M402"/>
    <mergeCell ref="K405:M405"/>
    <mergeCell ref="M420:O420"/>
    <mergeCell ref="D421:L421"/>
    <mergeCell ref="M421:O421"/>
    <mergeCell ref="D414:L414"/>
    <mergeCell ref="K523:M523"/>
    <mergeCell ref="M570:O570"/>
    <mergeCell ref="D527:G527"/>
    <mergeCell ref="H527:J527"/>
    <mergeCell ref="K527:M527"/>
    <mergeCell ref="D531:J531"/>
    <mergeCell ref="K531:N531"/>
    <mergeCell ref="D532:J532"/>
    <mergeCell ref="K532:N532"/>
    <mergeCell ref="D534:J534"/>
    <mergeCell ref="K534:N534"/>
    <mergeCell ref="D553:L553"/>
    <mergeCell ref="N380:O380"/>
    <mergeCell ref="N381:O381"/>
    <mergeCell ref="N382:O382"/>
    <mergeCell ref="N383:O383"/>
    <mergeCell ref="N384:O384"/>
    <mergeCell ref="N385:O385"/>
    <mergeCell ref="N386:O386"/>
    <mergeCell ref="N387:O387"/>
    <mergeCell ref="C399:K399"/>
    <mergeCell ref="L399:N399"/>
    <mergeCell ref="D413:L413"/>
    <mergeCell ref="M413:O413"/>
    <mergeCell ref="C473:O473"/>
    <mergeCell ref="C482:O482"/>
    <mergeCell ref="C398:K398"/>
    <mergeCell ref="L398:N398"/>
    <mergeCell ref="C392:J392"/>
    <mergeCell ref="K392:M392"/>
    <mergeCell ref="C393:J393"/>
    <mergeCell ref="K393:M393"/>
    <mergeCell ref="N392:O392"/>
    <mergeCell ref="N393:O393"/>
    <mergeCell ref="C395:K395"/>
    <mergeCell ref="L395:N395"/>
    <mergeCell ref="C396:K396"/>
    <mergeCell ref="L396:N396"/>
    <mergeCell ref="C397:K397"/>
    <mergeCell ref="L397:N397"/>
    <mergeCell ref="M552:O552"/>
    <mergeCell ref="C503:I503"/>
    <mergeCell ref="J503:L503"/>
    <mergeCell ref="D404:J404"/>
    <mergeCell ref="D405:J405"/>
    <mergeCell ref="D406:J406"/>
    <mergeCell ref="M503:O503"/>
    <mergeCell ref="D433:L433"/>
    <mergeCell ref="M433:O433"/>
    <mergeCell ref="D437:L437"/>
    <mergeCell ref="L515:N515"/>
    <mergeCell ref="D523:G523"/>
    <mergeCell ref="H523:J523"/>
    <mergeCell ref="C504:I504"/>
    <mergeCell ref="J504:L504"/>
    <mergeCell ref="M504:O504"/>
    <mergeCell ref="C505:I505"/>
    <mergeCell ref="J505:L505"/>
    <mergeCell ref="M505:O505"/>
    <mergeCell ref="J507:L507"/>
    <mergeCell ref="M507:O507"/>
    <mergeCell ref="C507:I507"/>
    <mergeCell ref="I514:K514"/>
    <mergeCell ref="L514:N514"/>
    <mergeCell ref="J245:K245"/>
    <mergeCell ref="L245:M245"/>
    <mergeCell ref="N245:O245"/>
    <mergeCell ref="P245:P251"/>
    <mergeCell ref="C246:D246"/>
    <mergeCell ref="E246:F246"/>
    <mergeCell ref="H246:I246"/>
    <mergeCell ref="J246:K246"/>
    <mergeCell ref="L246:M246"/>
    <mergeCell ref="N246:O246"/>
    <mergeCell ref="C247:D247"/>
    <mergeCell ref="E247:F247"/>
    <mergeCell ref="H247:I247"/>
    <mergeCell ref="J247:K247"/>
    <mergeCell ref="L247:M247"/>
    <mergeCell ref="N247:O247"/>
    <mergeCell ref="C248:D248"/>
    <mergeCell ref="E248:F248"/>
    <mergeCell ref="H248:I248"/>
    <mergeCell ref="J248:K248"/>
    <mergeCell ref="L248:M248"/>
    <mergeCell ref="N248:O248"/>
    <mergeCell ref="C249:D249"/>
    <mergeCell ref="E249:F249"/>
    <mergeCell ref="H249:I249"/>
    <mergeCell ref="J249:K249"/>
    <mergeCell ref="L249:M249"/>
    <mergeCell ref="N249:O249"/>
    <mergeCell ref="C250:D250"/>
    <mergeCell ref="E250:F250"/>
    <mergeCell ref="H250:I250"/>
    <mergeCell ref="J250:K250"/>
    <mergeCell ref="M932:O932"/>
    <mergeCell ref="C601:J601"/>
    <mergeCell ref="K601:M601"/>
    <mergeCell ref="N601:P601"/>
    <mergeCell ref="M613:O613"/>
    <mergeCell ref="M644:O644"/>
    <mergeCell ref="M619:O619"/>
    <mergeCell ref="J620:L620"/>
    <mergeCell ref="M620:O620"/>
    <mergeCell ref="M628:O628"/>
    <mergeCell ref="M643:O643"/>
    <mergeCell ref="D613:I613"/>
    <mergeCell ref="D620:I620"/>
    <mergeCell ref="D627:I627"/>
    <mergeCell ref="J627:L627"/>
    <mergeCell ref="M627:O627"/>
    <mergeCell ref="D606:I606"/>
    <mergeCell ref="J606:L606"/>
    <mergeCell ref="M606:O606"/>
    <mergeCell ref="D607:I607"/>
    <mergeCell ref="J607:L607"/>
    <mergeCell ref="M607:O607"/>
    <mergeCell ref="D608:I608"/>
    <mergeCell ref="J608:L608"/>
    <mergeCell ref="M608:O608"/>
    <mergeCell ref="L781:N781"/>
    <mergeCell ref="C782:K782"/>
    <mergeCell ref="L782:N782"/>
    <mergeCell ref="M618:O618"/>
    <mergeCell ref="J921:L921"/>
    <mergeCell ref="E728:K728"/>
    <mergeCell ref="E729:K729"/>
    <mergeCell ref="L250:M250"/>
    <mergeCell ref="N250:O250"/>
    <mergeCell ref="C251:D251"/>
    <mergeCell ref="E251:F251"/>
    <mergeCell ref="H251:I251"/>
    <mergeCell ref="J251:K251"/>
    <mergeCell ref="L251:M251"/>
    <mergeCell ref="N251:O251"/>
    <mergeCell ref="L728:N728"/>
    <mergeCell ref="L729:N729"/>
    <mergeCell ref="E638:I638"/>
    <mergeCell ref="J636:L636"/>
    <mergeCell ref="L730:N730"/>
    <mergeCell ref="N599:P599"/>
    <mergeCell ref="C600:J600"/>
    <mergeCell ref="K600:M600"/>
    <mergeCell ref="N600:P600"/>
    <mergeCell ref="D555:L555"/>
    <mergeCell ref="M555:O555"/>
    <mergeCell ref="D567:L567"/>
    <mergeCell ref="M567:O567"/>
    <mergeCell ref="D568:L568"/>
    <mergeCell ref="M568:O568"/>
    <mergeCell ref="D569:L569"/>
    <mergeCell ref="M569:O569"/>
    <mergeCell ref="C559:P560"/>
    <mergeCell ref="C574:P575"/>
    <mergeCell ref="C582:P583"/>
    <mergeCell ref="C587:P588"/>
    <mergeCell ref="C590:P590"/>
    <mergeCell ref="C594:P596"/>
    <mergeCell ref="C577:P578"/>
    <mergeCell ref="C784:K784"/>
    <mergeCell ref="L784:N784"/>
    <mergeCell ref="C786:E786"/>
    <mergeCell ref="F786:G786"/>
    <mergeCell ref="C787:E787"/>
    <mergeCell ref="F787:G787"/>
    <mergeCell ref="C788:E788"/>
    <mergeCell ref="F788:G788"/>
    <mergeCell ref="C789:E789"/>
    <mergeCell ref="F789:G789"/>
    <mergeCell ref="L737:N737"/>
    <mergeCell ref="E772:K772"/>
    <mergeCell ref="J886:K886"/>
    <mergeCell ref="L886:M886"/>
    <mergeCell ref="N886:O886"/>
    <mergeCell ref="C597:J597"/>
    <mergeCell ref="K597:M597"/>
    <mergeCell ref="E738:K738"/>
    <mergeCell ref="L738:N738"/>
    <mergeCell ref="L735:N735"/>
    <mergeCell ref="E730:K730"/>
    <mergeCell ref="E735:K735"/>
    <mergeCell ref="E731:K731"/>
    <mergeCell ref="L731:N731"/>
    <mergeCell ref="E732:K732"/>
    <mergeCell ref="L732:N732"/>
    <mergeCell ref="E733:K733"/>
    <mergeCell ref="L733:N733"/>
    <mergeCell ref="E734:K734"/>
    <mergeCell ref="L734:N734"/>
    <mergeCell ref="E736:K736"/>
    <mergeCell ref="L736:N736"/>
    <mergeCell ref="A1079:P1079"/>
    <mergeCell ref="B887:P887"/>
    <mergeCell ref="B888:G888"/>
    <mergeCell ref="H888:I888"/>
    <mergeCell ref="J888:K888"/>
    <mergeCell ref="L888:M888"/>
    <mergeCell ref="N888:O888"/>
    <mergeCell ref="B890:O890"/>
    <mergeCell ref="B889:G889"/>
    <mergeCell ref="H889:I889"/>
    <mergeCell ref="J889:K889"/>
    <mergeCell ref="L889:M889"/>
    <mergeCell ref="N889:O889"/>
    <mergeCell ref="B892:P892"/>
    <mergeCell ref="E739:K739"/>
    <mergeCell ref="L739:N739"/>
    <mergeCell ref="E740:K740"/>
    <mergeCell ref="L740:N740"/>
    <mergeCell ref="E741:K741"/>
    <mergeCell ref="L741:N741"/>
    <mergeCell ref="E742:K742"/>
    <mergeCell ref="L742:N742"/>
    <mergeCell ref="B884:G884"/>
    <mergeCell ref="H884:I884"/>
    <mergeCell ref="J884:K884"/>
    <mergeCell ref="L884:M884"/>
    <mergeCell ref="N884:O884"/>
    <mergeCell ref="C790:E790"/>
    <mergeCell ref="F790:G790"/>
    <mergeCell ref="C791:E791"/>
    <mergeCell ref="C783:K783"/>
    <mergeCell ref="L783:N783"/>
  </mergeCells>
  <printOptions horizontalCentered="1" verticalCentered="1"/>
  <pageMargins left="0.39370078740157483" right="0.39370078740157483" top="1.1811023622047245" bottom="1.1811023622047245" header="0.31496062992125984" footer="0.31496062992125984"/>
  <pageSetup scale="94" fitToHeight="0" orientation="landscape" r:id="rId1"/>
  <headerFooter>
    <oddHeader>&amp;L&amp;G&amp;C&amp;"Arial,Negrita"&amp;14COMISION ESTATAL DE LOS DERECHOS HUMANOS
&amp;11ESTADO DE MICHOACÁN&amp;14
&amp;10NOTAS A LOS ESTADOS FINANCIEROS&amp;R&amp;"Arial,Normal"&amp;7Fecha    &amp;D    
Hora de impresión    02:54 p.m.</oddHeader>
    <oddFooter xml:space="preserve">&amp;L&amp;"Arial,Normal"ELABORÓ:
&amp;C&amp;"Arial,Normal"REVISÓ:
&amp;P / &amp;N&amp;R&amp;"Arial,Normal"AUTORIZÓ: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zoomScaleNormal="100" workbookViewId="0">
      <selection activeCell="F18" sqref="F1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545" t="s">
        <v>190</v>
      </c>
      <c r="C1" s="545"/>
      <c r="D1" s="545"/>
      <c r="E1" s="545"/>
      <c r="F1" s="545"/>
    </row>
    <row r="2" spans="2:6" ht="14.25" customHeight="1" x14ac:dyDescent="0.2">
      <c r="B2" s="550" t="s">
        <v>191</v>
      </c>
      <c r="C2" s="550"/>
      <c r="D2" s="550"/>
      <c r="E2" s="550"/>
      <c r="F2" s="550"/>
    </row>
    <row r="3" spans="2:6" ht="14.25" customHeight="1" x14ac:dyDescent="0.2">
      <c r="B3" s="550" t="s">
        <v>230</v>
      </c>
      <c r="C3" s="550"/>
      <c r="D3" s="550"/>
      <c r="E3" s="550"/>
      <c r="F3" s="550"/>
    </row>
    <row r="4" spans="2:6" ht="18.75" customHeight="1" x14ac:dyDescent="0.2"/>
    <row r="5" spans="2:6" ht="17.25" customHeight="1" x14ac:dyDescent="0.2">
      <c r="B5" s="24" t="s">
        <v>192</v>
      </c>
      <c r="C5" s="546" t="s">
        <v>363</v>
      </c>
      <c r="D5" s="546"/>
      <c r="E5" s="546"/>
      <c r="F5" s="546"/>
    </row>
    <row r="6" spans="2:6" ht="17.25" customHeight="1" x14ac:dyDescent="0.2">
      <c r="C6" s="546"/>
      <c r="D6" s="546"/>
      <c r="E6" s="546"/>
      <c r="F6" s="546"/>
    </row>
    <row r="7" spans="2:6" ht="17.25" customHeight="1" x14ac:dyDescent="0.2">
      <c r="C7" s="32"/>
      <c r="D7" s="32"/>
      <c r="E7" s="32"/>
      <c r="F7" s="32"/>
    </row>
    <row r="8" spans="2:6" ht="17.25" customHeight="1" x14ac:dyDescent="0.2">
      <c r="B8" s="67" t="s">
        <v>229</v>
      </c>
      <c r="C8" s="546" t="s">
        <v>232</v>
      </c>
      <c r="D8" s="546"/>
      <c r="E8" s="546"/>
      <c r="F8" s="546"/>
    </row>
    <row r="9" spans="2:6" ht="17.25" customHeight="1" x14ac:dyDescent="0.2">
      <c r="C9" s="546"/>
      <c r="D9" s="546"/>
      <c r="E9" s="546"/>
      <c r="F9" s="546"/>
    </row>
    <row r="10" spans="2:6" ht="15.75" customHeight="1" thickBot="1" x14ac:dyDescent="0.25">
      <c r="C10" s="565"/>
      <c r="D10" s="565"/>
      <c r="E10" s="565"/>
      <c r="F10" s="565"/>
    </row>
    <row r="11" spans="2:6" ht="15.75" customHeight="1" x14ac:dyDescent="0.2">
      <c r="C11" s="68"/>
      <c r="D11" s="68"/>
      <c r="E11" s="68"/>
      <c r="F11" s="68"/>
    </row>
    <row r="12" spans="2:6" ht="15.75" customHeight="1" thickBot="1" x14ac:dyDescent="0.25">
      <c r="C12" s="68"/>
      <c r="D12" s="68"/>
      <c r="E12" s="68"/>
      <c r="F12" s="68"/>
    </row>
    <row r="13" spans="2:6" ht="21.75" customHeight="1" x14ac:dyDescent="0.2">
      <c r="B13" s="547" t="s">
        <v>132</v>
      </c>
      <c r="C13" s="548"/>
      <c r="D13" s="548"/>
      <c r="E13" s="548"/>
      <c r="F13" s="549"/>
    </row>
    <row r="14" spans="2:6" s="1" customFormat="1" ht="17.25" customHeight="1" x14ac:dyDescent="0.2">
      <c r="B14" s="2" t="s">
        <v>133</v>
      </c>
      <c r="C14" s="3" t="s">
        <v>134</v>
      </c>
      <c r="D14" s="3" t="s">
        <v>135</v>
      </c>
      <c r="E14" s="3" t="s">
        <v>136</v>
      </c>
      <c r="F14" s="4" t="s">
        <v>137</v>
      </c>
    </row>
    <row r="15" spans="2:6" ht="15.75" customHeight="1" x14ac:dyDescent="0.2">
      <c r="B15" s="551" t="s">
        <v>193</v>
      </c>
      <c r="C15" s="553" t="s">
        <v>194</v>
      </c>
      <c r="D15" s="7" t="s">
        <v>195</v>
      </c>
      <c r="E15" s="8" t="s">
        <v>197</v>
      </c>
      <c r="F15" s="9" t="s">
        <v>197</v>
      </c>
    </row>
    <row r="16" spans="2:6" ht="15.75" customHeight="1" x14ac:dyDescent="0.2">
      <c r="B16" s="552"/>
      <c r="C16" s="554"/>
      <c r="D16" s="7" t="s">
        <v>196</v>
      </c>
      <c r="E16" s="8" t="s">
        <v>198</v>
      </c>
      <c r="F16" s="9" t="s">
        <v>198</v>
      </c>
    </row>
    <row r="17" spans="2:6" ht="23.25" customHeight="1" x14ac:dyDescent="0.2">
      <c r="B17" s="10" t="s">
        <v>138</v>
      </c>
      <c r="C17" s="11" t="s">
        <v>139</v>
      </c>
      <c r="D17" s="12" t="s">
        <v>140</v>
      </c>
      <c r="E17" s="13" t="s">
        <v>141</v>
      </c>
      <c r="F17" s="14" t="s">
        <v>117</v>
      </c>
    </row>
    <row r="18" spans="2:6" ht="15" customHeight="1" x14ac:dyDescent="0.2">
      <c r="B18" s="551" t="s">
        <v>142</v>
      </c>
      <c r="C18" s="553" t="s">
        <v>143</v>
      </c>
      <c r="D18" s="7" t="s">
        <v>144</v>
      </c>
      <c r="E18" s="8" t="s">
        <v>145</v>
      </c>
      <c r="F18" s="9" t="s">
        <v>199</v>
      </c>
    </row>
    <row r="19" spans="2:6" ht="15" customHeight="1" x14ac:dyDescent="0.2">
      <c r="B19" s="555"/>
      <c r="C19" s="556"/>
      <c r="D19" s="7" t="s">
        <v>200</v>
      </c>
      <c r="E19" s="8" t="s">
        <v>201</v>
      </c>
      <c r="F19" s="9" t="s">
        <v>202</v>
      </c>
    </row>
    <row r="20" spans="2:6" ht="15" customHeight="1" x14ac:dyDescent="0.2">
      <c r="B20" s="555"/>
      <c r="C20" s="556"/>
      <c r="D20" s="7" t="s">
        <v>203</v>
      </c>
      <c r="E20" s="8" t="s">
        <v>204</v>
      </c>
      <c r="F20" s="9" t="s">
        <v>205</v>
      </c>
    </row>
    <row r="21" spans="2:6" ht="15" customHeight="1" x14ac:dyDescent="0.2">
      <c r="B21" s="552"/>
      <c r="C21" s="554"/>
      <c r="D21" s="7" t="s">
        <v>206</v>
      </c>
      <c r="E21" s="8" t="s">
        <v>207</v>
      </c>
      <c r="F21" s="9" t="s">
        <v>208</v>
      </c>
    </row>
    <row r="22" spans="2:6" ht="23.25" customHeight="1" x14ac:dyDescent="0.2">
      <c r="B22" s="10" t="s">
        <v>146</v>
      </c>
      <c r="C22" s="11" t="s">
        <v>147</v>
      </c>
      <c r="D22" s="12" t="s">
        <v>148</v>
      </c>
      <c r="E22" s="13" t="s">
        <v>149</v>
      </c>
      <c r="F22" s="14" t="s">
        <v>150</v>
      </c>
    </row>
    <row r="23" spans="2:6" ht="23.25" customHeight="1" x14ac:dyDescent="0.2">
      <c r="B23" s="5" t="s">
        <v>151</v>
      </c>
      <c r="C23" s="6" t="s">
        <v>152</v>
      </c>
      <c r="D23" s="7" t="s">
        <v>153</v>
      </c>
      <c r="E23" s="8" t="s">
        <v>154</v>
      </c>
      <c r="F23" s="9" t="s">
        <v>155</v>
      </c>
    </row>
    <row r="24" spans="2:6" ht="23.25" customHeight="1" thickBot="1" x14ac:dyDescent="0.25">
      <c r="B24" s="27" t="s">
        <v>156</v>
      </c>
      <c r="C24" s="28" t="s">
        <v>157</v>
      </c>
      <c r="D24" s="29" t="s">
        <v>158</v>
      </c>
      <c r="E24" s="30" t="s">
        <v>159</v>
      </c>
      <c r="F24" s="31" t="s">
        <v>160</v>
      </c>
    </row>
    <row r="25" spans="2:6" ht="13.5" thickBot="1" x14ac:dyDescent="0.25">
      <c r="B25" s="20"/>
      <c r="C25" s="20"/>
      <c r="D25" s="20"/>
      <c r="E25" s="20"/>
      <c r="F25" s="20"/>
    </row>
    <row r="26" spans="2:6" ht="21.75" customHeight="1" x14ac:dyDescent="0.2">
      <c r="B26" s="547" t="s">
        <v>161</v>
      </c>
      <c r="C26" s="548"/>
      <c r="D26" s="548"/>
      <c r="E26" s="548"/>
      <c r="F26" s="549"/>
    </row>
    <row r="27" spans="2:6" s="1" customFormat="1" ht="17.25" customHeight="1" x14ac:dyDescent="0.2">
      <c r="B27" s="2" t="s">
        <v>133</v>
      </c>
      <c r="C27" s="3" t="s">
        <v>134</v>
      </c>
      <c r="D27" s="3" t="s">
        <v>135</v>
      </c>
      <c r="E27" s="3" t="s">
        <v>136</v>
      </c>
      <c r="F27" s="4" t="s">
        <v>137</v>
      </c>
    </row>
    <row r="28" spans="2:6" ht="15" customHeight="1" x14ac:dyDescent="0.2">
      <c r="B28" s="551" t="s">
        <v>162</v>
      </c>
      <c r="C28" s="553" t="s">
        <v>163</v>
      </c>
      <c r="D28" s="542" t="s">
        <v>164</v>
      </c>
      <c r="E28" s="8" t="s">
        <v>209</v>
      </c>
      <c r="F28" s="9" t="s">
        <v>210</v>
      </c>
    </row>
    <row r="29" spans="2:6" ht="15" customHeight="1" x14ac:dyDescent="0.2">
      <c r="B29" s="555"/>
      <c r="C29" s="556"/>
      <c r="D29" s="543"/>
      <c r="E29" s="8" t="s">
        <v>211</v>
      </c>
      <c r="F29" s="9" t="s">
        <v>212</v>
      </c>
    </row>
    <row r="30" spans="2:6" ht="15" customHeight="1" x14ac:dyDescent="0.2">
      <c r="B30" s="552"/>
      <c r="C30" s="554"/>
      <c r="D30" s="566"/>
      <c r="E30" s="8" t="s">
        <v>213</v>
      </c>
      <c r="F30" s="9" t="s">
        <v>214</v>
      </c>
    </row>
    <row r="31" spans="2:6" ht="15" customHeight="1" x14ac:dyDescent="0.2">
      <c r="B31" s="557" t="s">
        <v>165</v>
      </c>
      <c r="C31" s="562" t="s">
        <v>166</v>
      </c>
      <c r="D31" s="567" t="s">
        <v>167</v>
      </c>
      <c r="E31" s="13" t="s">
        <v>215</v>
      </c>
      <c r="F31" s="14" t="s">
        <v>216</v>
      </c>
    </row>
    <row r="32" spans="2:6" ht="15" customHeight="1" x14ac:dyDescent="0.2">
      <c r="B32" s="558"/>
      <c r="C32" s="563"/>
      <c r="D32" s="568"/>
      <c r="E32" s="25" t="s">
        <v>217</v>
      </c>
      <c r="F32" s="26" t="s">
        <v>218</v>
      </c>
    </row>
    <row r="33" spans="2:6" ht="15" customHeight="1" x14ac:dyDescent="0.2">
      <c r="B33" s="559"/>
      <c r="C33" s="564"/>
      <c r="D33" s="569"/>
      <c r="E33" s="25" t="s">
        <v>219</v>
      </c>
      <c r="F33" s="26" t="s">
        <v>220</v>
      </c>
    </row>
    <row r="34" spans="2:6" ht="15" customHeight="1" x14ac:dyDescent="0.2">
      <c r="B34" s="551" t="s">
        <v>168</v>
      </c>
      <c r="C34" s="553" t="s">
        <v>169</v>
      </c>
      <c r="D34" s="542" t="s">
        <v>170</v>
      </c>
      <c r="E34" s="8" t="s">
        <v>221</v>
      </c>
      <c r="F34" s="9" t="s">
        <v>222</v>
      </c>
    </row>
    <row r="35" spans="2:6" ht="15" customHeight="1" x14ac:dyDescent="0.2">
      <c r="B35" s="555"/>
      <c r="C35" s="556"/>
      <c r="D35" s="543"/>
      <c r="E35" s="8" t="s">
        <v>223</v>
      </c>
      <c r="F35" s="9" t="s">
        <v>224</v>
      </c>
    </row>
    <row r="36" spans="2:6" ht="15" customHeight="1" thickBot="1" x14ac:dyDescent="0.25">
      <c r="B36" s="560"/>
      <c r="C36" s="561"/>
      <c r="D36" s="544"/>
      <c r="E36" s="18" t="s">
        <v>225</v>
      </c>
      <c r="F36" s="19" t="s">
        <v>226</v>
      </c>
    </row>
    <row r="37" spans="2:6" ht="16.5" thickBot="1" x14ac:dyDescent="0.3">
      <c r="B37" s="21"/>
      <c r="C37" s="22"/>
      <c r="D37" s="22"/>
      <c r="E37" s="23"/>
      <c r="F37" s="23"/>
    </row>
    <row r="38" spans="2:6" ht="21.75" customHeight="1" x14ac:dyDescent="0.2">
      <c r="B38" s="547" t="s">
        <v>171</v>
      </c>
      <c r="C38" s="548"/>
      <c r="D38" s="548"/>
      <c r="E38" s="548"/>
      <c r="F38" s="549"/>
    </row>
    <row r="39" spans="2:6" s="1" customFormat="1" ht="17.25" customHeight="1" x14ac:dyDescent="0.2">
      <c r="B39" s="2" t="s">
        <v>133</v>
      </c>
      <c r="C39" s="3" t="s">
        <v>134</v>
      </c>
      <c r="D39" s="3" t="s">
        <v>135</v>
      </c>
      <c r="E39" s="3" t="s">
        <v>136</v>
      </c>
      <c r="F39" s="4" t="s">
        <v>137</v>
      </c>
    </row>
    <row r="40" spans="2:6" ht="42" customHeight="1" x14ac:dyDescent="0.2">
      <c r="B40" s="5" t="s">
        <v>172</v>
      </c>
      <c r="C40" s="6" t="s">
        <v>173</v>
      </c>
      <c r="D40" s="7" t="s">
        <v>174</v>
      </c>
      <c r="E40" s="8" t="s">
        <v>181</v>
      </c>
      <c r="F40" s="9" t="s">
        <v>184</v>
      </c>
    </row>
    <row r="41" spans="2:6" ht="42" customHeight="1" x14ac:dyDescent="0.2">
      <c r="B41" s="10" t="s">
        <v>175</v>
      </c>
      <c r="C41" s="11" t="s">
        <v>176</v>
      </c>
      <c r="D41" s="12" t="s">
        <v>177</v>
      </c>
      <c r="E41" s="13" t="s">
        <v>182</v>
      </c>
      <c r="F41" s="14" t="s">
        <v>185</v>
      </c>
    </row>
    <row r="42" spans="2:6" ht="65.25" customHeight="1" thickBot="1" x14ac:dyDescent="0.25">
      <c r="B42" s="15" t="s">
        <v>178</v>
      </c>
      <c r="C42" s="16" t="s">
        <v>179</v>
      </c>
      <c r="D42" s="17" t="s">
        <v>180</v>
      </c>
      <c r="E42" s="18" t="s">
        <v>183</v>
      </c>
      <c r="F42" s="19" t="s">
        <v>186</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1</vt:i4>
      </vt:variant>
    </vt:vector>
  </HeadingPairs>
  <TitlesOfParts>
    <vt:vector size="4" baseType="lpstr">
      <vt:lpstr>Plantilla Notas</vt:lpstr>
      <vt:lpstr>Formulario Notas</vt:lpstr>
      <vt:lpstr>Gráfico1</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Rosini</cp:lastModifiedBy>
  <cp:lastPrinted>2025-02-05T20:14:31Z</cp:lastPrinted>
  <dcterms:created xsi:type="dcterms:W3CDTF">2017-02-28T18:38:56Z</dcterms:created>
  <dcterms:modified xsi:type="dcterms:W3CDTF">2025-02-05T20:21:59Z</dcterms:modified>
</cp:coreProperties>
</file>